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Labview Program\Acoustics Test\library\Package\Post-Processing\"/>
    </mc:Choice>
  </mc:AlternateContent>
  <xr:revisionPtr revIDLastSave="0" documentId="13_ncr:1_{C788B92C-3918-4FF7-86F4-B63CB9691482}" xr6:coauthVersionLast="47" xr6:coauthVersionMax="47" xr10:uidLastSave="{00000000-0000-0000-0000-000000000000}"/>
  <bookViews>
    <workbookView xWindow="-22995" yWindow="1860" windowWidth="20895" windowHeight="11835" activeTab="2" xr2:uid="{BEE69B1E-14AF-48E3-BA8F-8CA4FD95EDA4}"/>
  </bookViews>
  <sheets>
    <sheet name="Fundamental" sheetId="1" r:id="rId1"/>
    <sheet name="Sheet1" sheetId="4" r:id="rId2"/>
    <sheet name="Smoothed" sheetId="3" r:id="rId3"/>
    <sheet name="Sheet2" sheetId="5" r:id="rId4"/>
    <sheet name="Unwrap" sheetId="2" r:id="rId5"/>
  </sheets>
  <calcPr calcId="191029"/>
</workbook>
</file>

<file path=xl/calcChain.xml><?xml version="1.0" encoding="utf-8"?>
<calcChain xmlns="http://schemas.openxmlformats.org/spreadsheetml/2006/main">
  <c r="H93" i="1" l="1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P108" i="3"/>
  <c r="O108" i="3"/>
  <c r="N108" i="3"/>
  <c r="M108" i="3"/>
  <c r="L108" i="3"/>
  <c r="K108" i="3"/>
  <c r="P107" i="3"/>
  <c r="O107" i="3"/>
  <c r="N107" i="3"/>
  <c r="M107" i="3"/>
  <c r="L107" i="3"/>
  <c r="K107" i="3"/>
  <c r="P106" i="3"/>
  <c r="O106" i="3"/>
  <c r="N106" i="3"/>
  <c r="M106" i="3"/>
  <c r="L106" i="3"/>
  <c r="K106" i="3"/>
  <c r="P105" i="3"/>
  <c r="O105" i="3"/>
  <c r="N105" i="3"/>
  <c r="M105" i="3"/>
  <c r="L105" i="3"/>
  <c r="K105" i="3"/>
  <c r="P104" i="3"/>
  <c r="O104" i="3"/>
  <c r="N104" i="3"/>
  <c r="M104" i="3"/>
  <c r="L104" i="3"/>
  <c r="K104" i="3"/>
  <c r="P103" i="3"/>
  <c r="O103" i="3"/>
  <c r="N103" i="3"/>
  <c r="M103" i="3"/>
  <c r="L103" i="3"/>
  <c r="K103" i="3"/>
  <c r="P102" i="3"/>
  <c r="O102" i="3"/>
  <c r="N102" i="3"/>
  <c r="M102" i="3"/>
  <c r="L102" i="3"/>
  <c r="K102" i="3"/>
  <c r="P101" i="3"/>
  <c r="O101" i="3"/>
  <c r="N101" i="3"/>
  <c r="M101" i="3"/>
  <c r="L101" i="3"/>
  <c r="K101" i="3"/>
  <c r="P100" i="3"/>
  <c r="O100" i="3"/>
  <c r="N100" i="3"/>
  <c r="M100" i="3"/>
  <c r="L100" i="3"/>
  <c r="K100" i="3"/>
  <c r="P99" i="3"/>
  <c r="O99" i="3"/>
  <c r="N99" i="3"/>
  <c r="M99" i="3"/>
  <c r="L99" i="3"/>
  <c r="K99" i="3"/>
  <c r="P98" i="3"/>
  <c r="O98" i="3"/>
  <c r="N98" i="3"/>
  <c r="M98" i="3"/>
  <c r="L98" i="3"/>
  <c r="K98" i="3"/>
  <c r="P97" i="3"/>
  <c r="O97" i="3"/>
  <c r="N97" i="3"/>
  <c r="M97" i="3"/>
  <c r="L97" i="3"/>
  <c r="K97" i="3"/>
  <c r="P96" i="3"/>
  <c r="O96" i="3"/>
  <c r="N96" i="3"/>
  <c r="M96" i="3"/>
  <c r="L96" i="3"/>
  <c r="K96" i="3"/>
  <c r="P95" i="3"/>
  <c r="O95" i="3"/>
  <c r="N95" i="3"/>
  <c r="M95" i="3"/>
  <c r="L95" i="3"/>
  <c r="K95" i="3"/>
  <c r="P94" i="3"/>
  <c r="O94" i="3"/>
  <c r="N94" i="3"/>
  <c r="M94" i="3"/>
  <c r="L94" i="3"/>
  <c r="K94" i="3"/>
  <c r="P93" i="3"/>
  <c r="O93" i="3"/>
  <c r="N93" i="3"/>
  <c r="M93" i="3"/>
  <c r="L93" i="3"/>
  <c r="K93" i="3"/>
  <c r="P92" i="3"/>
  <c r="O92" i="3"/>
  <c r="N92" i="3"/>
  <c r="M92" i="3"/>
  <c r="L92" i="3"/>
  <c r="K92" i="3"/>
  <c r="P91" i="3"/>
  <c r="O91" i="3"/>
  <c r="N91" i="3"/>
  <c r="M91" i="3"/>
  <c r="L91" i="3"/>
  <c r="K91" i="3"/>
  <c r="P90" i="3"/>
  <c r="O90" i="3"/>
  <c r="N90" i="3"/>
  <c r="M90" i="3"/>
  <c r="L90" i="3"/>
  <c r="K90" i="3"/>
  <c r="P89" i="3"/>
  <c r="O89" i="3"/>
  <c r="N89" i="3"/>
  <c r="M89" i="3"/>
  <c r="L89" i="3"/>
  <c r="K89" i="3"/>
  <c r="P88" i="3"/>
  <c r="O88" i="3"/>
  <c r="N88" i="3"/>
  <c r="M88" i="3"/>
  <c r="L88" i="3"/>
  <c r="K88" i="3"/>
  <c r="P87" i="3"/>
  <c r="O87" i="3"/>
  <c r="N87" i="3"/>
  <c r="M87" i="3"/>
  <c r="L87" i="3"/>
  <c r="K87" i="3"/>
  <c r="P86" i="3"/>
  <c r="O86" i="3"/>
  <c r="N86" i="3"/>
  <c r="M86" i="3"/>
  <c r="L86" i="3"/>
  <c r="K86" i="3"/>
  <c r="P85" i="3"/>
  <c r="O85" i="3"/>
  <c r="N85" i="3"/>
  <c r="M85" i="3"/>
  <c r="L85" i="3"/>
  <c r="K85" i="3"/>
  <c r="P84" i="3"/>
  <c r="O84" i="3"/>
  <c r="N84" i="3"/>
  <c r="M84" i="3"/>
  <c r="L84" i="3"/>
  <c r="K84" i="3"/>
  <c r="P83" i="3"/>
  <c r="O83" i="3"/>
  <c r="N83" i="3"/>
  <c r="M83" i="3"/>
  <c r="L83" i="3"/>
  <c r="K83" i="3"/>
  <c r="P82" i="3"/>
  <c r="O82" i="3"/>
  <c r="N82" i="3"/>
  <c r="M82" i="3"/>
  <c r="L82" i="3"/>
  <c r="K82" i="3"/>
  <c r="P81" i="3"/>
  <c r="O81" i="3"/>
  <c r="N81" i="3"/>
  <c r="M81" i="3"/>
  <c r="L81" i="3"/>
  <c r="K81" i="3"/>
  <c r="P80" i="3"/>
  <c r="O80" i="3"/>
  <c r="N80" i="3"/>
  <c r="M80" i="3"/>
  <c r="L80" i="3"/>
  <c r="K80" i="3"/>
  <c r="P79" i="3"/>
  <c r="O79" i="3"/>
  <c r="N79" i="3"/>
  <c r="M79" i="3"/>
  <c r="L79" i="3"/>
  <c r="K79" i="3"/>
  <c r="P78" i="3"/>
  <c r="O78" i="3"/>
  <c r="N78" i="3"/>
  <c r="M78" i="3"/>
  <c r="L78" i="3"/>
  <c r="K78" i="3"/>
  <c r="P77" i="3"/>
  <c r="O77" i="3"/>
  <c r="N77" i="3"/>
  <c r="M77" i="3"/>
  <c r="L77" i="3"/>
  <c r="K77" i="3"/>
  <c r="P76" i="3"/>
  <c r="O76" i="3"/>
  <c r="N76" i="3"/>
  <c r="M76" i="3"/>
  <c r="L76" i="3"/>
  <c r="K76" i="3"/>
  <c r="P75" i="3"/>
  <c r="O75" i="3"/>
  <c r="N75" i="3"/>
  <c r="M75" i="3"/>
  <c r="L75" i="3"/>
  <c r="K75" i="3"/>
  <c r="P74" i="3"/>
  <c r="O74" i="3"/>
  <c r="N74" i="3"/>
  <c r="M74" i="3"/>
  <c r="L74" i="3"/>
  <c r="K74" i="3"/>
  <c r="P73" i="3"/>
  <c r="O73" i="3"/>
  <c r="N73" i="3"/>
  <c r="M73" i="3"/>
  <c r="L73" i="3"/>
  <c r="K73" i="3"/>
  <c r="P72" i="3"/>
  <c r="O72" i="3"/>
  <c r="N72" i="3"/>
  <c r="M72" i="3"/>
  <c r="L72" i="3"/>
  <c r="K72" i="3"/>
  <c r="P71" i="3"/>
  <c r="O71" i="3"/>
  <c r="N71" i="3"/>
  <c r="M71" i="3"/>
  <c r="L71" i="3"/>
  <c r="K71" i="3"/>
  <c r="P70" i="3"/>
  <c r="O70" i="3"/>
  <c r="N70" i="3"/>
  <c r="M70" i="3"/>
  <c r="L70" i="3"/>
  <c r="K70" i="3"/>
  <c r="P69" i="3"/>
  <c r="O69" i="3"/>
  <c r="N69" i="3"/>
  <c r="M69" i="3"/>
  <c r="L69" i="3"/>
  <c r="K69" i="3"/>
  <c r="P68" i="3"/>
  <c r="O68" i="3"/>
  <c r="N68" i="3"/>
  <c r="M68" i="3"/>
  <c r="L68" i="3"/>
  <c r="K68" i="3"/>
  <c r="P67" i="3"/>
  <c r="O67" i="3"/>
  <c r="N67" i="3"/>
  <c r="M67" i="3"/>
  <c r="L67" i="3"/>
  <c r="K67" i="3"/>
  <c r="P66" i="3"/>
  <c r="O66" i="3"/>
  <c r="N66" i="3"/>
  <c r="M66" i="3"/>
  <c r="L66" i="3"/>
  <c r="K66" i="3"/>
  <c r="P65" i="3"/>
  <c r="O65" i="3"/>
  <c r="N65" i="3"/>
  <c r="M65" i="3"/>
  <c r="L65" i="3"/>
  <c r="K65" i="3"/>
  <c r="P64" i="3"/>
  <c r="O64" i="3"/>
  <c r="N64" i="3"/>
  <c r="M64" i="3"/>
  <c r="L64" i="3"/>
  <c r="K64" i="3"/>
  <c r="P63" i="3"/>
  <c r="O63" i="3"/>
  <c r="N63" i="3"/>
  <c r="M63" i="3"/>
  <c r="L63" i="3"/>
  <c r="K63" i="3"/>
  <c r="P62" i="3"/>
  <c r="O62" i="3"/>
  <c r="N62" i="3"/>
  <c r="M62" i="3"/>
  <c r="L62" i="3"/>
  <c r="K62" i="3"/>
  <c r="P61" i="3"/>
  <c r="O61" i="3"/>
  <c r="N61" i="3"/>
  <c r="M61" i="3"/>
  <c r="L61" i="3"/>
  <c r="K61" i="3"/>
  <c r="P60" i="3"/>
  <c r="O60" i="3"/>
  <c r="N60" i="3"/>
  <c r="M60" i="3"/>
  <c r="L60" i="3"/>
  <c r="K60" i="3"/>
  <c r="P59" i="3"/>
  <c r="O59" i="3"/>
  <c r="N59" i="3"/>
  <c r="M59" i="3"/>
  <c r="L59" i="3"/>
  <c r="K59" i="3"/>
  <c r="P58" i="3"/>
  <c r="O58" i="3"/>
  <c r="N58" i="3"/>
  <c r="M58" i="3"/>
  <c r="L58" i="3"/>
  <c r="K58" i="3"/>
  <c r="P57" i="3"/>
  <c r="O57" i="3"/>
  <c r="N57" i="3"/>
  <c r="M57" i="3"/>
  <c r="L57" i="3"/>
  <c r="K57" i="3"/>
  <c r="P56" i="3"/>
  <c r="O56" i="3"/>
  <c r="N56" i="3"/>
  <c r="M56" i="3"/>
  <c r="L56" i="3"/>
  <c r="K56" i="3"/>
  <c r="P55" i="3"/>
  <c r="O55" i="3"/>
  <c r="N55" i="3"/>
  <c r="M55" i="3"/>
  <c r="L55" i="3"/>
  <c r="K55" i="3"/>
  <c r="P54" i="3"/>
  <c r="O54" i="3"/>
  <c r="N54" i="3"/>
  <c r="M54" i="3"/>
  <c r="L54" i="3"/>
  <c r="K54" i="3"/>
  <c r="P53" i="3"/>
  <c r="O53" i="3"/>
  <c r="N53" i="3"/>
  <c r="M53" i="3"/>
  <c r="L53" i="3"/>
  <c r="K53" i="3"/>
  <c r="P52" i="3"/>
  <c r="O52" i="3"/>
  <c r="N52" i="3"/>
  <c r="M52" i="3"/>
  <c r="L52" i="3"/>
  <c r="K52" i="3"/>
  <c r="P51" i="3"/>
  <c r="O51" i="3"/>
  <c r="N51" i="3"/>
  <c r="M51" i="3"/>
  <c r="L51" i="3"/>
  <c r="K51" i="3"/>
  <c r="P50" i="3"/>
  <c r="O50" i="3"/>
  <c r="N50" i="3"/>
  <c r="M50" i="3"/>
  <c r="L50" i="3"/>
  <c r="K50" i="3"/>
  <c r="P49" i="3"/>
  <c r="O49" i="3"/>
  <c r="N49" i="3"/>
  <c r="M49" i="3"/>
  <c r="L49" i="3"/>
  <c r="K49" i="3"/>
  <c r="P48" i="3"/>
  <c r="O48" i="3"/>
  <c r="N48" i="3"/>
  <c r="M48" i="3"/>
  <c r="L48" i="3"/>
  <c r="K48" i="3"/>
  <c r="P47" i="3"/>
  <c r="O47" i="3"/>
  <c r="N47" i="3"/>
  <c r="M47" i="3"/>
  <c r="L47" i="3"/>
  <c r="K47" i="3"/>
  <c r="P46" i="3"/>
  <c r="O46" i="3"/>
  <c r="N46" i="3"/>
  <c r="M46" i="3"/>
  <c r="L46" i="3"/>
  <c r="K46" i="3"/>
  <c r="P45" i="3"/>
  <c r="O45" i="3"/>
  <c r="N45" i="3"/>
  <c r="M45" i="3"/>
  <c r="L45" i="3"/>
  <c r="K45" i="3"/>
  <c r="P44" i="3"/>
  <c r="O44" i="3"/>
  <c r="N44" i="3"/>
  <c r="M44" i="3"/>
  <c r="L44" i="3"/>
  <c r="K44" i="3"/>
  <c r="P43" i="3"/>
  <c r="O43" i="3"/>
  <c r="N43" i="3"/>
  <c r="M43" i="3"/>
  <c r="L43" i="3"/>
  <c r="K43" i="3"/>
  <c r="P42" i="3"/>
  <c r="O42" i="3"/>
  <c r="N42" i="3"/>
  <c r="M42" i="3"/>
  <c r="L42" i="3"/>
  <c r="K42" i="3"/>
  <c r="P41" i="3"/>
  <c r="O41" i="3"/>
  <c r="N41" i="3"/>
  <c r="M41" i="3"/>
  <c r="L41" i="3"/>
  <c r="K41" i="3"/>
  <c r="P40" i="3"/>
  <c r="O40" i="3"/>
  <c r="N40" i="3"/>
  <c r="M40" i="3"/>
  <c r="L40" i="3"/>
  <c r="K40" i="3"/>
  <c r="P39" i="3"/>
  <c r="O39" i="3"/>
  <c r="N39" i="3"/>
  <c r="M39" i="3"/>
  <c r="L39" i="3"/>
  <c r="K39" i="3"/>
  <c r="P38" i="3"/>
  <c r="O38" i="3"/>
  <c r="N38" i="3"/>
  <c r="M38" i="3"/>
  <c r="L38" i="3"/>
  <c r="K38" i="3"/>
  <c r="P37" i="3"/>
  <c r="O37" i="3"/>
  <c r="N37" i="3"/>
  <c r="M37" i="3"/>
  <c r="L37" i="3"/>
  <c r="K37" i="3"/>
  <c r="P36" i="3"/>
  <c r="O36" i="3"/>
  <c r="N36" i="3"/>
  <c r="M36" i="3"/>
  <c r="L36" i="3"/>
  <c r="K36" i="3"/>
  <c r="P35" i="3"/>
  <c r="O35" i="3"/>
  <c r="N35" i="3"/>
  <c r="M35" i="3"/>
  <c r="L35" i="3"/>
  <c r="K35" i="3"/>
  <c r="P34" i="3"/>
  <c r="O34" i="3"/>
  <c r="N34" i="3"/>
  <c r="M34" i="3"/>
  <c r="L34" i="3"/>
  <c r="K34" i="3"/>
  <c r="P33" i="3"/>
  <c r="O33" i="3"/>
  <c r="N33" i="3"/>
  <c r="M33" i="3"/>
  <c r="L33" i="3"/>
  <c r="K33" i="3"/>
  <c r="P32" i="3"/>
  <c r="O32" i="3"/>
  <c r="N32" i="3"/>
  <c r="M32" i="3"/>
  <c r="L32" i="3"/>
  <c r="K32" i="3"/>
  <c r="P31" i="3"/>
  <c r="O31" i="3"/>
  <c r="N31" i="3"/>
  <c r="M31" i="3"/>
  <c r="L31" i="3"/>
  <c r="K31" i="3"/>
  <c r="P30" i="3"/>
  <c r="O30" i="3"/>
  <c r="N30" i="3"/>
  <c r="M30" i="3"/>
  <c r="L30" i="3"/>
  <c r="K30" i="3"/>
  <c r="P29" i="3"/>
  <c r="O29" i="3"/>
  <c r="N29" i="3"/>
  <c r="M29" i="3"/>
  <c r="L29" i="3"/>
  <c r="K29" i="3"/>
  <c r="P28" i="3"/>
  <c r="O28" i="3"/>
  <c r="N28" i="3"/>
  <c r="M28" i="3"/>
  <c r="L28" i="3"/>
  <c r="K28" i="3"/>
  <c r="P27" i="3"/>
  <c r="O27" i="3"/>
  <c r="N27" i="3"/>
  <c r="M27" i="3"/>
  <c r="L27" i="3"/>
  <c r="K27" i="3"/>
  <c r="P26" i="3"/>
  <c r="O26" i="3"/>
  <c r="N26" i="3"/>
  <c r="M26" i="3"/>
  <c r="L26" i="3"/>
  <c r="K26" i="3"/>
  <c r="P25" i="3"/>
  <c r="O25" i="3"/>
  <c r="N25" i="3"/>
  <c r="M25" i="3"/>
  <c r="L25" i="3"/>
  <c r="K25" i="3"/>
  <c r="P24" i="3"/>
  <c r="O24" i="3"/>
  <c r="N24" i="3"/>
  <c r="M24" i="3"/>
  <c r="L24" i="3"/>
  <c r="K24" i="3"/>
  <c r="P23" i="3"/>
  <c r="O23" i="3"/>
  <c r="N23" i="3"/>
  <c r="M23" i="3"/>
  <c r="L23" i="3"/>
  <c r="K23" i="3"/>
  <c r="P22" i="3"/>
  <c r="O22" i="3"/>
  <c r="N22" i="3"/>
  <c r="M22" i="3"/>
  <c r="L22" i="3"/>
  <c r="K22" i="3"/>
  <c r="P21" i="3"/>
  <c r="O21" i="3"/>
  <c r="N21" i="3"/>
  <c r="M21" i="3"/>
  <c r="L21" i="3"/>
  <c r="K21" i="3"/>
  <c r="P20" i="3"/>
  <c r="O20" i="3"/>
  <c r="N20" i="3"/>
  <c r="M20" i="3"/>
  <c r="L20" i="3"/>
  <c r="K20" i="3"/>
  <c r="P19" i="3"/>
  <c r="O19" i="3"/>
  <c r="N19" i="3"/>
  <c r="M19" i="3"/>
  <c r="L19" i="3"/>
  <c r="K19" i="3"/>
  <c r="P18" i="3"/>
  <c r="O18" i="3"/>
  <c r="N18" i="3"/>
  <c r="M18" i="3"/>
  <c r="L18" i="3"/>
  <c r="K18" i="3"/>
  <c r="P17" i="3"/>
  <c r="O17" i="3"/>
  <c r="N17" i="3"/>
  <c r="M17" i="3"/>
  <c r="L17" i="3"/>
  <c r="K17" i="3"/>
  <c r="P16" i="3"/>
  <c r="O16" i="3"/>
  <c r="N16" i="3"/>
  <c r="M16" i="3"/>
  <c r="L16" i="3"/>
  <c r="K16" i="3"/>
  <c r="P15" i="3"/>
  <c r="O15" i="3"/>
  <c r="N15" i="3"/>
  <c r="M15" i="3"/>
  <c r="L15" i="3"/>
  <c r="K15" i="3"/>
  <c r="P14" i="3"/>
  <c r="O14" i="3"/>
  <c r="N14" i="3"/>
  <c r="M14" i="3"/>
  <c r="L14" i="3"/>
  <c r="K14" i="3"/>
  <c r="P13" i="3"/>
  <c r="O13" i="3"/>
  <c r="N13" i="3"/>
  <c r="M13" i="3"/>
  <c r="L13" i="3"/>
  <c r="K13" i="3"/>
  <c r="P12" i="3"/>
  <c r="O12" i="3"/>
  <c r="N12" i="3"/>
  <c r="M12" i="3"/>
  <c r="L12" i="3"/>
  <c r="K12" i="3"/>
  <c r="P11" i="3"/>
  <c r="O11" i="3"/>
  <c r="N11" i="3"/>
  <c r="M11" i="3"/>
  <c r="L11" i="3"/>
  <c r="K11" i="3"/>
  <c r="P10" i="3"/>
  <c r="O10" i="3"/>
  <c r="N10" i="3"/>
  <c r="M10" i="3"/>
  <c r="L10" i="3"/>
  <c r="K10" i="3"/>
  <c r="P9" i="3"/>
  <c r="O9" i="3"/>
  <c r="N9" i="3"/>
  <c r="M9" i="3"/>
  <c r="L9" i="3"/>
  <c r="K9" i="3"/>
  <c r="P8" i="3"/>
  <c r="O8" i="3"/>
  <c r="N8" i="3"/>
  <c r="M8" i="3"/>
  <c r="L8" i="3"/>
  <c r="K8" i="3"/>
  <c r="P7" i="3"/>
  <c r="O7" i="3"/>
  <c r="N7" i="3"/>
  <c r="M7" i="3"/>
  <c r="L7" i="3"/>
  <c r="K7" i="3"/>
  <c r="P6" i="3"/>
  <c r="O6" i="3"/>
  <c r="N6" i="3"/>
  <c r="M6" i="3"/>
  <c r="L6" i="3"/>
  <c r="K6" i="3"/>
  <c r="P5" i="3"/>
  <c r="O5" i="3"/>
  <c r="N5" i="3"/>
  <c r="M5" i="3"/>
  <c r="L5" i="3"/>
  <c r="K5" i="3"/>
  <c r="P4" i="3"/>
  <c r="O4" i="3"/>
  <c r="N4" i="3"/>
  <c r="M4" i="3"/>
  <c r="L4" i="3"/>
  <c r="K4" i="3"/>
  <c r="P3" i="3"/>
  <c r="O3" i="3"/>
  <c r="N3" i="3"/>
  <c r="M3" i="3"/>
  <c r="L3" i="3"/>
  <c r="K3" i="3"/>
  <c r="P2" i="3"/>
  <c r="O2" i="3"/>
  <c r="N2" i="3"/>
  <c r="M2" i="3"/>
  <c r="L2" i="3"/>
  <c r="K2" i="3"/>
  <c r="O1" i="3"/>
  <c r="M1" i="3"/>
  <c r="K1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H80" i="3" s="1"/>
  <c r="F79" i="3"/>
  <c r="F78" i="3"/>
  <c r="F77" i="3"/>
  <c r="H77" i="3" s="1"/>
  <c r="F76" i="3"/>
  <c r="F75" i="3"/>
  <c r="H75" i="3" s="1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H62" i="3" s="1"/>
  <c r="F61" i="3"/>
  <c r="H61" i="3" s="1"/>
  <c r="F60" i="3"/>
  <c r="H60" i="3" s="1"/>
  <c r="F59" i="3"/>
  <c r="H59" i="3" s="1"/>
  <c r="F58" i="3"/>
  <c r="H58" i="3" s="1"/>
  <c r="F57" i="3"/>
  <c r="H57" i="3" s="1"/>
  <c r="F56" i="3"/>
  <c r="H56" i="3" s="1"/>
  <c r="F55" i="3"/>
  <c r="H55" i="3" s="1"/>
  <c r="F54" i="3"/>
  <c r="H54" i="3" s="1"/>
  <c r="F53" i="3"/>
  <c r="H53" i="3" s="1"/>
  <c r="F52" i="3"/>
  <c r="H52" i="3" s="1"/>
  <c r="F51" i="3"/>
  <c r="H51" i="3" s="1"/>
  <c r="F50" i="3"/>
  <c r="H50" i="3" s="1"/>
  <c r="F49" i="3"/>
  <c r="H49" i="3" s="1"/>
  <c r="F48" i="3"/>
  <c r="H48" i="3" s="1"/>
  <c r="F47" i="3"/>
  <c r="H47" i="3" s="1"/>
  <c r="F46" i="3"/>
  <c r="H46" i="3" s="1"/>
  <c r="F45" i="3"/>
  <c r="H45" i="3" s="1"/>
  <c r="F44" i="3"/>
  <c r="H44" i="3" s="1"/>
  <c r="F43" i="3"/>
  <c r="H43" i="3" s="1"/>
  <c r="F42" i="3"/>
  <c r="F41" i="3"/>
  <c r="F40" i="3"/>
  <c r="F39" i="3"/>
  <c r="F38" i="3"/>
  <c r="F37" i="3"/>
  <c r="H37" i="3" s="1"/>
  <c r="F36" i="3"/>
  <c r="F35" i="3"/>
  <c r="F34" i="3"/>
  <c r="F33" i="3"/>
  <c r="F32" i="3"/>
  <c r="F31" i="3"/>
  <c r="H31" i="3" s="1"/>
  <c r="F30" i="3"/>
  <c r="H30" i="3" s="1"/>
  <c r="F29" i="3"/>
  <c r="F28" i="3"/>
  <c r="F27" i="3"/>
  <c r="F26" i="3"/>
  <c r="F25" i="3"/>
  <c r="F24" i="3"/>
  <c r="F23" i="3"/>
  <c r="F22" i="3"/>
  <c r="F21" i="3"/>
  <c r="F20" i="3"/>
  <c r="F19" i="3"/>
  <c r="H19" i="3" s="1"/>
  <c r="F18" i="3"/>
  <c r="H18" i="3" s="1"/>
  <c r="F17" i="3"/>
  <c r="F16" i="3"/>
  <c r="H16" i="3" s="1"/>
  <c r="F15" i="3"/>
  <c r="H15" i="3" s="1"/>
  <c r="F14" i="3"/>
  <c r="H14" i="3" s="1"/>
  <c r="F13" i="3"/>
  <c r="F12" i="3"/>
  <c r="F11" i="3"/>
  <c r="H11" i="3" s="1"/>
  <c r="F10" i="3"/>
  <c r="F9" i="3"/>
  <c r="F8" i="3"/>
  <c r="H8" i="3" s="1"/>
  <c r="F7" i="3"/>
  <c r="H7" i="3" s="1"/>
  <c r="F6" i="3"/>
  <c r="H6" i="3" s="1"/>
  <c r="F5" i="3"/>
  <c r="F4" i="3"/>
  <c r="H4" i="3" s="1"/>
  <c r="F3" i="3"/>
  <c r="F2" i="3"/>
  <c r="L2" i="1"/>
  <c r="J8" i="1"/>
  <c r="J7" i="1"/>
  <c r="J6" i="1"/>
  <c r="J5" i="1"/>
  <c r="J4" i="1"/>
  <c r="J3" i="1"/>
  <c r="J2" i="1"/>
  <c r="H3" i="1"/>
  <c r="F6" i="1"/>
  <c r="F5" i="1"/>
  <c r="F4" i="1"/>
  <c r="F3" i="1"/>
  <c r="F2" i="1"/>
  <c r="H94" i="3"/>
  <c r="H93" i="3"/>
  <c r="H91" i="3"/>
  <c r="H88" i="3"/>
  <c r="H87" i="3"/>
  <c r="H86" i="3"/>
  <c r="H85" i="3"/>
  <c r="H84" i="3"/>
  <c r="H83" i="3"/>
  <c r="H82" i="3"/>
  <c r="H81" i="3"/>
  <c r="H79" i="3"/>
  <c r="H78" i="3"/>
  <c r="H76" i="3"/>
  <c r="H70" i="3"/>
  <c r="H64" i="3"/>
  <c r="H38" i="3"/>
  <c r="H34" i="3"/>
  <c r="H33" i="3"/>
  <c r="H32" i="3"/>
  <c r="H29" i="3"/>
  <c r="H28" i="3"/>
  <c r="H27" i="3"/>
  <c r="H26" i="3"/>
  <c r="H25" i="3"/>
  <c r="H24" i="3"/>
  <c r="H23" i="3"/>
  <c r="H22" i="3"/>
  <c r="H21" i="3"/>
  <c r="H20" i="3"/>
  <c r="H17" i="3"/>
  <c r="H13" i="3"/>
  <c r="H12" i="3"/>
  <c r="H98" i="3"/>
  <c r="H90" i="3"/>
  <c r="H69" i="3"/>
  <c r="H68" i="3"/>
  <c r="H67" i="3"/>
  <c r="H66" i="3"/>
  <c r="H65" i="3"/>
  <c r="H63" i="3"/>
  <c r="H108" i="3"/>
  <c r="H107" i="3"/>
  <c r="H106" i="3"/>
  <c r="H105" i="3"/>
  <c r="H104" i="3"/>
  <c r="H103" i="3"/>
  <c r="H102" i="3"/>
  <c r="H101" i="3"/>
  <c r="H100" i="3"/>
  <c r="H99" i="3"/>
  <c r="H97" i="3"/>
  <c r="H96" i="3"/>
  <c r="H95" i="3"/>
  <c r="H92" i="3"/>
  <c r="H89" i="3"/>
  <c r="H74" i="3"/>
  <c r="H73" i="3"/>
  <c r="H72" i="3"/>
  <c r="H71" i="3"/>
  <c r="H42" i="3"/>
  <c r="H41" i="3"/>
  <c r="H40" i="3"/>
  <c r="H39" i="3"/>
  <c r="H36" i="3"/>
  <c r="H35" i="3"/>
  <c r="H10" i="3"/>
  <c r="H9" i="3"/>
  <c r="H5" i="3"/>
  <c r="H3" i="3"/>
  <c r="H2" i="3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<sst xmlns="http://schemas.openxmlformats.org/spreadsheetml/2006/main" count="2" uniqueCount="2">
  <si>
    <t>delta</t>
  </si>
  <si>
    <t>3rd octave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</si>
</sst>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5AFE-EAB2-41AB-8A3B-36AFD06D5D41}">
  <dimension ref="A2:L108"/>
  <sheetViews>
    <sheetView topLeftCell="A73" workbookViewId="0">
      <selection activeCell="E92" sqref="E92"/>
    </sheetView>
  </sheetViews>
  <sheetFormatPr defaultRowHeight="15" x14ac:dyDescent="0.25"/>
  <sheetData>
    <row r="2" spans="1:12" x14ac:dyDescent="0.25">
      <c r="A2">
        <v>50</v>
      </c>
      <c r="B2">
        <v>-31.79</v>
      </c>
      <c r="C2">
        <v>-129.93</v>
      </c>
      <c r="E2">
        <f>10^(B2/20)</f>
        <v>2.5733567644261102E-2</v>
      </c>
      <c r="F2">
        <f>ABS(C2)</f>
        <v>129.93</v>
      </c>
      <c r="I2">
        <v>50</v>
      </c>
      <c r="J2">
        <f>C2</f>
        <v>-129.93</v>
      </c>
      <c r="L2">
        <f>SUM(J2:J8)/7</f>
        <v>-135.68571428571428</v>
      </c>
    </row>
    <row r="3" spans="1:12" x14ac:dyDescent="0.25">
      <c r="A3">
        <v>53</v>
      </c>
      <c r="B3">
        <v>-30.58</v>
      </c>
      <c r="C3">
        <v>-134.5</v>
      </c>
      <c r="E3">
        <f t="shared" ref="E3:E66" si="0">10^(B3/20)</f>
        <v>2.9580124665515455E-2</v>
      </c>
      <c r="F3">
        <f t="shared" ref="F3:F6" si="1">ABS(C3)</f>
        <v>134.5</v>
      </c>
      <c r="H3">
        <f>SUM(F2:F4)/3</f>
        <v>135.88333333333333</v>
      </c>
      <c r="I3">
        <v>51</v>
      </c>
      <c r="J3">
        <f>C2-(I3-I2)*((C2-C3)/3)</f>
        <v>-131.45333333333335</v>
      </c>
    </row>
    <row r="4" spans="1:12" x14ac:dyDescent="0.25">
      <c r="A4">
        <v>56</v>
      </c>
      <c r="B4">
        <v>-29.01</v>
      </c>
      <c r="C4">
        <v>-143.22</v>
      </c>
      <c r="E4">
        <f t="shared" si="0"/>
        <v>3.5440513028099252E-2</v>
      </c>
      <c r="F4">
        <f t="shared" si="1"/>
        <v>143.22</v>
      </c>
      <c r="I4">
        <v>52</v>
      </c>
      <c r="J4">
        <f>C2-(I4-I2)*((C2-C3)/3)</f>
        <v>-132.97666666666666</v>
      </c>
    </row>
    <row r="5" spans="1:12" x14ac:dyDescent="0.25">
      <c r="A5">
        <v>60</v>
      </c>
      <c r="B5">
        <v>-28.45</v>
      </c>
      <c r="C5">
        <v>-157.83000000000001</v>
      </c>
      <c r="E5">
        <f t="shared" si="0"/>
        <v>3.780071373018111E-2</v>
      </c>
      <c r="F5">
        <f t="shared" si="1"/>
        <v>157.83000000000001</v>
      </c>
      <c r="I5">
        <v>53</v>
      </c>
      <c r="J5">
        <f>C2-(I5-I2)*((C2-C3)/3)</f>
        <v>-134.5</v>
      </c>
    </row>
    <row r="6" spans="1:12" x14ac:dyDescent="0.25">
      <c r="A6">
        <v>63</v>
      </c>
      <c r="B6">
        <v>-27.9</v>
      </c>
      <c r="C6">
        <v>-161.46</v>
      </c>
      <c r="E6">
        <f t="shared" si="0"/>
        <v>4.0271703432545887E-2</v>
      </c>
      <c r="F6">
        <f t="shared" si="1"/>
        <v>161.46</v>
      </c>
      <c r="I6">
        <v>54</v>
      </c>
      <c r="J6">
        <f>C3-((I6-I5)*((C3-C4)/3))</f>
        <v>-137.40666666666667</v>
      </c>
    </row>
    <row r="7" spans="1:12" x14ac:dyDescent="0.25">
      <c r="A7">
        <v>67</v>
      </c>
      <c r="B7">
        <v>-27.19</v>
      </c>
      <c r="C7">
        <v>-168.67</v>
      </c>
      <c r="E7">
        <f t="shared" si="0"/>
        <v>4.3701867907061299E-2</v>
      </c>
      <c r="I7">
        <v>55</v>
      </c>
      <c r="J7">
        <f>C3-((I7-I5)*((C3-C4)/3))</f>
        <v>-140.31333333333333</v>
      </c>
    </row>
    <row r="8" spans="1:12" x14ac:dyDescent="0.25">
      <c r="A8">
        <v>71</v>
      </c>
      <c r="B8">
        <v>-26.17</v>
      </c>
      <c r="C8">
        <v>-172.16</v>
      </c>
      <c r="E8">
        <f t="shared" si="0"/>
        <v>4.9147338019926767E-2</v>
      </c>
      <c r="I8">
        <v>56</v>
      </c>
      <c r="J8">
        <f>C3-((I8-I5)*((C3-C4)/3))</f>
        <v>-143.22</v>
      </c>
    </row>
    <row r="9" spans="1:12" x14ac:dyDescent="0.25">
      <c r="A9">
        <v>75</v>
      </c>
      <c r="B9">
        <v>-25.1</v>
      </c>
      <c r="C9">
        <v>179.23</v>
      </c>
      <c r="E9">
        <f t="shared" si="0"/>
        <v>5.5590425727040337E-2</v>
      </c>
      <c r="I9">
        <v>57</v>
      </c>
    </row>
    <row r="10" spans="1:12" x14ac:dyDescent="0.25">
      <c r="A10">
        <v>80</v>
      </c>
      <c r="B10">
        <v>-24.98</v>
      </c>
      <c r="C10">
        <v>168.62</v>
      </c>
      <c r="E10">
        <f t="shared" si="0"/>
        <v>5.6363765582595406E-2</v>
      </c>
      <c r="I10">
        <v>58</v>
      </c>
    </row>
    <row r="11" spans="1:12" x14ac:dyDescent="0.25">
      <c r="A11">
        <v>85</v>
      </c>
      <c r="B11">
        <v>-25.06</v>
      </c>
      <c r="C11">
        <v>168.58</v>
      </c>
      <c r="E11">
        <f t="shared" si="0"/>
        <v>5.5847019473683084E-2</v>
      </c>
      <c r="I11">
        <v>59</v>
      </c>
    </row>
    <row r="12" spans="1:12" x14ac:dyDescent="0.25">
      <c r="A12">
        <v>90</v>
      </c>
      <c r="B12">
        <v>-24.23</v>
      </c>
      <c r="C12">
        <v>167.26</v>
      </c>
      <c r="E12">
        <f t="shared" si="0"/>
        <v>6.1446903170576134E-2</v>
      </c>
      <c r="I12">
        <v>60</v>
      </c>
    </row>
    <row r="13" spans="1:12" x14ac:dyDescent="0.25">
      <c r="A13">
        <v>95</v>
      </c>
      <c r="B13">
        <v>-23.46</v>
      </c>
      <c r="C13">
        <v>170.18</v>
      </c>
      <c r="E13">
        <f t="shared" si="0"/>
        <v>6.7142885292595211E-2</v>
      </c>
      <c r="I13">
        <v>61</v>
      </c>
    </row>
    <row r="14" spans="1:12" x14ac:dyDescent="0.25">
      <c r="A14">
        <v>100</v>
      </c>
      <c r="B14">
        <v>-21.79</v>
      </c>
      <c r="C14">
        <v>167.26</v>
      </c>
      <c r="E14">
        <f t="shared" si="0"/>
        <v>8.1376686077878721E-2</v>
      </c>
    </row>
    <row r="15" spans="1:12" x14ac:dyDescent="0.25">
      <c r="A15">
        <v>106</v>
      </c>
      <c r="B15">
        <v>-20.86</v>
      </c>
      <c r="C15">
        <v>163.92</v>
      </c>
      <c r="E15">
        <f t="shared" si="0"/>
        <v>9.0573260089820001E-2</v>
      </c>
    </row>
    <row r="16" spans="1:12" x14ac:dyDescent="0.25">
      <c r="A16">
        <v>112</v>
      </c>
      <c r="B16">
        <v>-19.64</v>
      </c>
      <c r="C16">
        <v>164.81</v>
      </c>
      <c r="E16">
        <f t="shared" si="0"/>
        <v>0.10423174293933041</v>
      </c>
    </row>
    <row r="17" spans="1:5" x14ac:dyDescent="0.25">
      <c r="A17">
        <v>118</v>
      </c>
      <c r="B17">
        <v>-16.93</v>
      </c>
      <c r="C17">
        <v>166.95</v>
      </c>
      <c r="E17">
        <f t="shared" si="0"/>
        <v>0.14239672466462425</v>
      </c>
    </row>
    <row r="18" spans="1:5" x14ac:dyDescent="0.25">
      <c r="A18">
        <v>125</v>
      </c>
      <c r="B18">
        <v>-14.19</v>
      </c>
      <c r="C18">
        <v>151.69</v>
      </c>
      <c r="E18">
        <f t="shared" si="0"/>
        <v>0.1952090734043305</v>
      </c>
    </row>
    <row r="19" spans="1:5" x14ac:dyDescent="0.25">
      <c r="A19">
        <v>132</v>
      </c>
      <c r="B19">
        <v>-12.91</v>
      </c>
      <c r="C19">
        <v>139.31</v>
      </c>
      <c r="E19">
        <f t="shared" si="0"/>
        <v>0.22620385397696208</v>
      </c>
    </row>
    <row r="20" spans="1:5" x14ac:dyDescent="0.25">
      <c r="A20">
        <v>140</v>
      </c>
      <c r="B20">
        <v>-11.53</v>
      </c>
      <c r="C20">
        <v>125.89</v>
      </c>
      <c r="E20">
        <f t="shared" si="0"/>
        <v>0.2651551093009209</v>
      </c>
    </row>
    <row r="21" spans="1:5" x14ac:dyDescent="0.25">
      <c r="A21">
        <v>150</v>
      </c>
      <c r="B21">
        <v>-10.55</v>
      </c>
      <c r="C21">
        <v>109.01</v>
      </c>
      <c r="E21">
        <f t="shared" si="0"/>
        <v>0.29682467434632409</v>
      </c>
    </row>
    <row r="22" spans="1:5" x14ac:dyDescent="0.25">
      <c r="A22">
        <v>160</v>
      </c>
      <c r="B22">
        <v>-10.19</v>
      </c>
      <c r="C22">
        <v>95.83</v>
      </c>
      <c r="E22">
        <f t="shared" si="0"/>
        <v>0.30938553154516524</v>
      </c>
    </row>
    <row r="23" spans="1:5" x14ac:dyDescent="0.25">
      <c r="A23">
        <v>170</v>
      </c>
      <c r="B23">
        <v>-9.48</v>
      </c>
      <c r="C23">
        <v>86.36</v>
      </c>
      <c r="E23">
        <f t="shared" si="0"/>
        <v>0.33573761424295462</v>
      </c>
    </row>
    <row r="24" spans="1:5" x14ac:dyDescent="0.25">
      <c r="A24">
        <v>180</v>
      </c>
      <c r="B24">
        <v>-8.7100000000000009</v>
      </c>
      <c r="C24">
        <v>71.86</v>
      </c>
      <c r="E24">
        <f t="shared" si="0"/>
        <v>0.36685969444134198</v>
      </c>
    </row>
    <row r="25" spans="1:5" x14ac:dyDescent="0.25">
      <c r="A25">
        <v>190</v>
      </c>
      <c r="B25">
        <v>-8.66</v>
      </c>
      <c r="C25">
        <v>56.77</v>
      </c>
      <c r="E25">
        <f t="shared" si="0"/>
        <v>0.36897759857015028</v>
      </c>
    </row>
    <row r="26" spans="1:5" x14ac:dyDescent="0.25">
      <c r="A26">
        <v>200</v>
      </c>
      <c r="B26">
        <v>-9.2899999999999991</v>
      </c>
      <c r="C26">
        <v>47.28</v>
      </c>
      <c r="E26">
        <f t="shared" si="0"/>
        <v>0.34316263979646838</v>
      </c>
    </row>
    <row r="27" spans="1:5" x14ac:dyDescent="0.25">
      <c r="A27">
        <v>212</v>
      </c>
      <c r="B27">
        <v>-9.18</v>
      </c>
      <c r="C27">
        <v>35.270000000000003</v>
      </c>
      <c r="E27">
        <f t="shared" si="0"/>
        <v>0.34753616144320582</v>
      </c>
    </row>
    <row r="28" spans="1:5" x14ac:dyDescent="0.25">
      <c r="A28">
        <v>224</v>
      </c>
      <c r="B28">
        <v>-10.1</v>
      </c>
      <c r="C28">
        <v>22.41</v>
      </c>
      <c r="E28">
        <f t="shared" si="0"/>
        <v>0.31260793671239551</v>
      </c>
    </row>
    <row r="29" spans="1:5" x14ac:dyDescent="0.25">
      <c r="A29">
        <v>236</v>
      </c>
      <c r="B29">
        <v>-11.25</v>
      </c>
      <c r="C29">
        <v>15.57</v>
      </c>
      <c r="E29">
        <f t="shared" si="0"/>
        <v>0.27384196342643607</v>
      </c>
    </row>
    <row r="30" spans="1:5" x14ac:dyDescent="0.25">
      <c r="A30">
        <v>250</v>
      </c>
      <c r="B30">
        <v>-12.22</v>
      </c>
      <c r="C30">
        <v>11.45</v>
      </c>
      <c r="E30">
        <f t="shared" si="0"/>
        <v>0.24490632418447453</v>
      </c>
    </row>
    <row r="31" spans="1:5" x14ac:dyDescent="0.25">
      <c r="A31">
        <v>265</v>
      </c>
      <c r="B31">
        <v>-13.07</v>
      </c>
      <c r="C31">
        <v>10.79</v>
      </c>
      <c r="E31">
        <f t="shared" si="0"/>
        <v>0.22207516834507543</v>
      </c>
    </row>
    <row r="32" spans="1:5" x14ac:dyDescent="0.25">
      <c r="A32">
        <v>280</v>
      </c>
      <c r="B32">
        <v>-12.72</v>
      </c>
      <c r="C32">
        <v>11.13</v>
      </c>
      <c r="E32">
        <f t="shared" si="0"/>
        <v>0.23120647901755942</v>
      </c>
    </row>
    <row r="33" spans="1:5" x14ac:dyDescent="0.25">
      <c r="A33">
        <v>300</v>
      </c>
      <c r="B33">
        <v>-11.97</v>
      </c>
      <c r="C33">
        <v>1.1100000000000001</v>
      </c>
      <c r="E33">
        <f t="shared" si="0"/>
        <v>0.25205771796391074</v>
      </c>
    </row>
    <row r="34" spans="1:5" x14ac:dyDescent="0.25">
      <c r="A34">
        <v>315</v>
      </c>
      <c r="B34">
        <v>-12.38</v>
      </c>
      <c r="C34">
        <v>-8.59</v>
      </c>
      <c r="E34">
        <f t="shared" si="0"/>
        <v>0.24043628000069331</v>
      </c>
    </row>
    <row r="35" spans="1:5" x14ac:dyDescent="0.25">
      <c r="A35">
        <v>335</v>
      </c>
      <c r="B35">
        <v>-13.43</v>
      </c>
      <c r="C35">
        <v>-15.35</v>
      </c>
      <c r="E35">
        <f t="shared" si="0"/>
        <v>0.21305905675427247</v>
      </c>
    </row>
    <row r="36" spans="1:5" x14ac:dyDescent="0.25">
      <c r="A36">
        <v>355</v>
      </c>
      <c r="B36">
        <v>-13.96</v>
      </c>
      <c r="C36">
        <v>-18.75</v>
      </c>
      <c r="E36">
        <f t="shared" si="0"/>
        <v>0.20044720273651603</v>
      </c>
    </row>
    <row r="37" spans="1:5" x14ac:dyDescent="0.25">
      <c r="A37">
        <v>375</v>
      </c>
      <c r="B37">
        <v>-14.47</v>
      </c>
      <c r="C37">
        <v>-22.95</v>
      </c>
      <c r="E37">
        <f t="shared" si="0"/>
        <v>0.18901662311868994</v>
      </c>
    </row>
    <row r="38" spans="1:5" x14ac:dyDescent="0.25">
      <c r="A38">
        <v>400</v>
      </c>
      <c r="B38">
        <v>-14.48</v>
      </c>
      <c r="C38">
        <v>-27.06</v>
      </c>
      <c r="E38">
        <f t="shared" si="0"/>
        <v>0.18879913490962932</v>
      </c>
    </row>
    <row r="39" spans="1:5" x14ac:dyDescent="0.25">
      <c r="A39">
        <v>425</v>
      </c>
      <c r="B39">
        <v>-14.69</v>
      </c>
      <c r="C39">
        <v>-37.880000000000003</v>
      </c>
      <c r="E39">
        <f t="shared" si="0"/>
        <v>0.18428924889705542</v>
      </c>
    </row>
    <row r="40" spans="1:5" x14ac:dyDescent="0.25">
      <c r="A40">
        <v>450</v>
      </c>
      <c r="B40">
        <v>-16.18</v>
      </c>
      <c r="C40">
        <v>-44.86</v>
      </c>
      <c r="E40">
        <f t="shared" si="0"/>
        <v>0.15523870099580822</v>
      </c>
    </row>
    <row r="41" spans="1:5" x14ac:dyDescent="0.25">
      <c r="A41">
        <v>475</v>
      </c>
      <c r="B41">
        <v>-17.010000000000002</v>
      </c>
      <c r="C41">
        <v>-46.83</v>
      </c>
      <c r="E41">
        <f t="shared" si="0"/>
        <v>0.14109122364580959</v>
      </c>
    </row>
    <row r="42" spans="1:5" x14ac:dyDescent="0.25">
      <c r="A42">
        <v>500</v>
      </c>
      <c r="B42">
        <v>-17.62</v>
      </c>
      <c r="C42">
        <v>-51.66</v>
      </c>
      <c r="E42">
        <f t="shared" si="0"/>
        <v>0.1315224832192238</v>
      </c>
    </row>
    <row r="43" spans="1:5" x14ac:dyDescent="0.25">
      <c r="A43">
        <v>530</v>
      </c>
      <c r="B43">
        <v>-18.399999999999999</v>
      </c>
      <c r="C43">
        <v>-59.05</v>
      </c>
      <c r="E43">
        <f t="shared" si="0"/>
        <v>0.12022644346174129</v>
      </c>
    </row>
    <row r="44" spans="1:5" x14ac:dyDescent="0.25">
      <c r="A44">
        <v>560</v>
      </c>
      <c r="B44">
        <v>-20.73</v>
      </c>
      <c r="C44">
        <v>-69.66</v>
      </c>
      <c r="E44">
        <f t="shared" si="0"/>
        <v>9.1939047480398106E-2</v>
      </c>
    </row>
    <row r="45" spans="1:5" x14ac:dyDescent="0.25">
      <c r="A45">
        <v>600</v>
      </c>
      <c r="B45">
        <v>-24.43</v>
      </c>
      <c r="C45">
        <v>-67.010000000000005</v>
      </c>
      <c r="E45">
        <f t="shared" si="0"/>
        <v>6.0048200890754591E-2</v>
      </c>
    </row>
    <row r="46" spans="1:5" x14ac:dyDescent="0.25">
      <c r="A46">
        <v>630</v>
      </c>
      <c r="B46">
        <v>-26.9</v>
      </c>
      <c r="C46">
        <v>-52.47</v>
      </c>
      <c r="E46">
        <f t="shared" si="0"/>
        <v>4.5185594437492232E-2</v>
      </c>
    </row>
    <row r="47" spans="1:5" x14ac:dyDescent="0.25">
      <c r="A47">
        <v>670</v>
      </c>
      <c r="B47">
        <v>-27</v>
      </c>
      <c r="C47">
        <v>-32.799999999999997</v>
      </c>
      <c r="E47">
        <f t="shared" si="0"/>
        <v>4.4668359215096293E-2</v>
      </c>
    </row>
    <row r="48" spans="1:5" x14ac:dyDescent="0.25">
      <c r="A48">
        <v>710</v>
      </c>
      <c r="B48">
        <v>-25.51</v>
      </c>
      <c r="C48">
        <v>-21.96</v>
      </c>
      <c r="E48">
        <f t="shared" si="0"/>
        <v>5.302735926292141E-2</v>
      </c>
    </row>
    <row r="49" spans="1:5" x14ac:dyDescent="0.25">
      <c r="A49">
        <v>750</v>
      </c>
      <c r="B49">
        <v>-24.97</v>
      </c>
      <c r="C49">
        <v>-22.7</v>
      </c>
      <c r="E49">
        <f t="shared" si="0"/>
        <v>5.6428694134510349E-2</v>
      </c>
    </row>
    <row r="50" spans="1:5" x14ac:dyDescent="0.25">
      <c r="A50">
        <v>800</v>
      </c>
      <c r="B50">
        <v>-25.9</v>
      </c>
      <c r="C50">
        <v>-31.08</v>
      </c>
      <c r="E50">
        <f t="shared" si="0"/>
        <v>5.0699070827470431E-2</v>
      </c>
    </row>
    <row r="51" spans="1:5" x14ac:dyDescent="0.25">
      <c r="A51">
        <v>850</v>
      </c>
      <c r="B51">
        <v>-27.6</v>
      </c>
      <c r="C51">
        <v>-10.71</v>
      </c>
      <c r="E51">
        <f t="shared" si="0"/>
        <v>4.168693834703352E-2</v>
      </c>
    </row>
    <row r="52" spans="1:5" x14ac:dyDescent="0.25">
      <c r="A52">
        <v>900</v>
      </c>
      <c r="B52">
        <v>-24.56</v>
      </c>
      <c r="C52">
        <v>12.29</v>
      </c>
      <c r="E52">
        <f t="shared" si="0"/>
        <v>5.9156163417547383E-2</v>
      </c>
    </row>
    <row r="53" spans="1:5" x14ac:dyDescent="0.25">
      <c r="A53">
        <v>950</v>
      </c>
      <c r="B53">
        <v>-22.45</v>
      </c>
      <c r="C53">
        <v>8.9600000000000009</v>
      </c>
      <c r="E53">
        <f t="shared" si="0"/>
        <v>7.5422339584757053E-2</v>
      </c>
    </row>
    <row r="54" spans="1:5" x14ac:dyDescent="0.25">
      <c r="A54">
        <v>1000</v>
      </c>
      <c r="B54">
        <v>-19.48</v>
      </c>
      <c r="C54">
        <v>11.23</v>
      </c>
      <c r="E54">
        <f t="shared" si="0"/>
        <v>0.10616955571987244</v>
      </c>
    </row>
    <row r="55" spans="1:5" x14ac:dyDescent="0.25">
      <c r="A55">
        <v>1060</v>
      </c>
      <c r="B55">
        <v>-17.05</v>
      </c>
      <c r="C55">
        <v>-21.13</v>
      </c>
      <c r="E55">
        <f t="shared" si="0"/>
        <v>0.14044296835779471</v>
      </c>
    </row>
    <row r="56" spans="1:5" x14ac:dyDescent="0.25">
      <c r="A56">
        <v>1120</v>
      </c>
      <c r="B56">
        <v>-20.79</v>
      </c>
      <c r="C56">
        <v>-38.5</v>
      </c>
      <c r="E56">
        <f t="shared" si="0"/>
        <v>9.1306143529317582E-2</v>
      </c>
    </row>
    <row r="57" spans="1:5" x14ac:dyDescent="0.25">
      <c r="A57">
        <v>1180</v>
      </c>
      <c r="B57">
        <v>-21.78</v>
      </c>
      <c r="C57">
        <v>-29.1</v>
      </c>
      <c r="E57">
        <f t="shared" si="0"/>
        <v>8.1470428402083961E-2</v>
      </c>
    </row>
    <row r="58" spans="1:5" x14ac:dyDescent="0.25">
      <c r="A58">
        <v>1250</v>
      </c>
      <c r="B58">
        <v>-21.89</v>
      </c>
      <c r="C58">
        <v>-19.53</v>
      </c>
      <c r="E58">
        <f t="shared" si="0"/>
        <v>8.0445174855213214E-2</v>
      </c>
    </row>
    <row r="59" spans="1:5" x14ac:dyDescent="0.25">
      <c r="A59">
        <v>1320</v>
      </c>
      <c r="B59">
        <v>-19.440000000000001</v>
      </c>
      <c r="C59">
        <v>-16.39</v>
      </c>
      <c r="E59">
        <f t="shared" si="0"/>
        <v>0.10665961212302572</v>
      </c>
    </row>
    <row r="60" spans="1:5" x14ac:dyDescent="0.25">
      <c r="A60">
        <v>1400</v>
      </c>
      <c r="B60">
        <v>-17.63</v>
      </c>
      <c r="C60">
        <v>-36.86</v>
      </c>
      <c r="E60">
        <f t="shared" si="0"/>
        <v>0.13137114949600628</v>
      </c>
    </row>
    <row r="61" spans="1:5" x14ac:dyDescent="0.25">
      <c r="A61">
        <v>1500</v>
      </c>
      <c r="B61">
        <v>-18.25</v>
      </c>
      <c r="C61">
        <v>-54.12</v>
      </c>
      <c r="E61">
        <f t="shared" si="0"/>
        <v>0.12232071190499315</v>
      </c>
    </row>
    <row r="62" spans="1:5" x14ac:dyDescent="0.25">
      <c r="A62">
        <v>1600</v>
      </c>
      <c r="B62">
        <v>-18.3</v>
      </c>
      <c r="C62">
        <v>-83.86</v>
      </c>
      <c r="E62">
        <f t="shared" si="0"/>
        <v>0.12161860006463679</v>
      </c>
    </row>
    <row r="63" spans="1:5" x14ac:dyDescent="0.25">
      <c r="A63">
        <v>1700</v>
      </c>
      <c r="B63">
        <v>-26.3</v>
      </c>
      <c r="C63">
        <v>-130.87</v>
      </c>
      <c r="E63">
        <f t="shared" si="0"/>
        <v>4.8417236758409921E-2</v>
      </c>
    </row>
    <row r="64" spans="1:5" x14ac:dyDescent="0.25">
      <c r="A64">
        <v>1800</v>
      </c>
      <c r="B64">
        <v>-37.99</v>
      </c>
      <c r="C64">
        <v>-39.200000000000003</v>
      </c>
      <c r="E64">
        <f t="shared" si="0"/>
        <v>1.2603756378944238E-2</v>
      </c>
    </row>
    <row r="65" spans="1:5" x14ac:dyDescent="0.25">
      <c r="A65">
        <v>1900</v>
      </c>
      <c r="B65">
        <v>-22.86</v>
      </c>
      <c r="C65">
        <v>28.8</v>
      </c>
      <c r="E65">
        <f t="shared" si="0"/>
        <v>7.1944897800369945E-2</v>
      </c>
    </row>
    <row r="66" spans="1:5" x14ac:dyDescent="0.25">
      <c r="A66">
        <v>2000</v>
      </c>
      <c r="B66">
        <v>-18.739999999999998</v>
      </c>
      <c r="C66">
        <v>-11.44</v>
      </c>
      <c r="E66">
        <f t="shared" si="0"/>
        <v>0.11561122421920988</v>
      </c>
    </row>
    <row r="67" spans="1:5" x14ac:dyDescent="0.25">
      <c r="A67">
        <v>2120</v>
      </c>
      <c r="B67">
        <v>-20.45</v>
      </c>
      <c r="C67">
        <v>-55.41</v>
      </c>
      <c r="E67">
        <f t="shared" ref="E67:E108" si="2">10^(B67/20)</f>
        <v>9.4951099920219814E-2</v>
      </c>
    </row>
    <row r="68" spans="1:5" x14ac:dyDescent="0.25">
      <c r="A68">
        <v>2240</v>
      </c>
      <c r="B68">
        <v>-19.34</v>
      </c>
      <c r="C68">
        <v>-46.66</v>
      </c>
      <c r="E68">
        <f t="shared" si="2"/>
        <v>0.10789467222298285</v>
      </c>
    </row>
    <row r="69" spans="1:5" x14ac:dyDescent="0.25">
      <c r="A69">
        <v>2360</v>
      </c>
      <c r="B69">
        <v>-19.2</v>
      </c>
      <c r="C69">
        <v>-50.9</v>
      </c>
      <c r="E69">
        <f t="shared" si="2"/>
        <v>0.10964781961431849</v>
      </c>
    </row>
    <row r="70" spans="1:5" x14ac:dyDescent="0.25">
      <c r="A70">
        <v>2500</v>
      </c>
      <c r="B70">
        <v>-15.89</v>
      </c>
      <c r="C70">
        <v>-117.39</v>
      </c>
      <c r="E70">
        <f t="shared" si="2"/>
        <v>0.16050922580968904</v>
      </c>
    </row>
    <row r="71" spans="1:5" x14ac:dyDescent="0.25">
      <c r="A71">
        <v>2650</v>
      </c>
      <c r="B71">
        <v>-27.37</v>
      </c>
      <c r="C71">
        <v>-162.32</v>
      </c>
      <c r="E71">
        <f t="shared" si="2"/>
        <v>4.280554195862038E-2</v>
      </c>
    </row>
    <row r="72" spans="1:5" x14ac:dyDescent="0.25">
      <c r="A72">
        <v>2800</v>
      </c>
      <c r="B72">
        <v>-27.82</v>
      </c>
      <c r="C72">
        <v>-88.39</v>
      </c>
      <c r="E72">
        <f t="shared" si="2"/>
        <v>4.0644332916521267E-2</v>
      </c>
    </row>
    <row r="73" spans="1:5" x14ac:dyDescent="0.25">
      <c r="A73">
        <v>3000</v>
      </c>
      <c r="B73">
        <v>-42.87</v>
      </c>
      <c r="C73">
        <v>173.08</v>
      </c>
      <c r="E73">
        <f t="shared" si="2"/>
        <v>7.1862115838045729E-3</v>
      </c>
    </row>
    <row r="74" spans="1:5" x14ac:dyDescent="0.25">
      <c r="A74">
        <v>3150</v>
      </c>
      <c r="B74">
        <v>-33.54</v>
      </c>
      <c r="C74">
        <v>-174.24</v>
      </c>
      <c r="E74">
        <f t="shared" si="2"/>
        <v>2.1037784397664742E-2</v>
      </c>
    </row>
    <row r="75" spans="1:5" x14ac:dyDescent="0.25">
      <c r="A75">
        <v>3350</v>
      </c>
      <c r="B75">
        <v>-38.909999999999997</v>
      </c>
      <c r="C75">
        <v>108.65</v>
      </c>
      <c r="E75">
        <f t="shared" si="2"/>
        <v>1.1337048381054112E-2</v>
      </c>
    </row>
    <row r="76" spans="1:5" x14ac:dyDescent="0.25">
      <c r="A76">
        <v>3550</v>
      </c>
      <c r="B76">
        <v>-25.08</v>
      </c>
      <c r="C76">
        <v>-110.2</v>
      </c>
      <c r="E76">
        <f t="shared" si="2"/>
        <v>5.5718574893192971E-2</v>
      </c>
    </row>
    <row r="77" spans="1:5" x14ac:dyDescent="0.25">
      <c r="A77">
        <v>3750</v>
      </c>
      <c r="B77">
        <v>-15.75</v>
      </c>
      <c r="C77">
        <v>91.63</v>
      </c>
      <c r="E77">
        <f t="shared" si="2"/>
        <v>0.16311729092278382</v>
      </c>
    </row>
    <row r="78" spans="1:5" x14ac:dyDescent="0.25">
      <c r="A78">
        <v>4000</v>
      </c>
      <c r="B78">
        <v>-19.510000000000002</v>
      </c>
      <c r="C78">
        <v>27.34</v>
      </c>
      <c r="E78">
        <f t="shared" si="2"/>
        <v>0.10580349159962306</v>
      </c>
    </row>
    <row r="79" spans="1:5" x14ac:dyDescent="0.25">
      <c r="A79">
        <v>4250</v>
      </c>
      <c r="B79">
        <v>-22.2</v>
      </c>
      <c r="C79">
        <v>23.32</v>
      </c>
      <c r="E79">
        <f t="shared" si="2"/>
        <v>7.7624711662869161E-2</v>
      </c>
    </row>
    <row r="80" spans="1:5" x14ac:dyDescent="0.25">
      <c r="A80">
        <v>4500</v>
      </c>
      <c r="B80">
        <v>-16.27</v>
      </c>
      <c r="C80">
        <v>-8.0399999999999991</v>
      </c>
      <c r="E80">
        <f t="shared" si="2"/>
        <v>0.15363847933315974</v>
      </c>
    </row>
    <row r="81" spans="1:8" x14ac:dyDescent="0.25">
      <c r="A81">
        <v>4750</v>
      </c>
      <c r="B81">
        <v>-23.14</v>
      </c>
      <c r="C81">
        <v>-22.75</v>
      </c>
      <c r="E81">
        <f t="shared" si="2"/>
        <v>6.9662651411076859E-2</v>
      </c>
    </row>
    <row r="82" spans="1:8" x14ac:dyDescent="0.25">
      <c r="A82">
        <v>5000</v>
      </c>
      <c r="B82">
        <v>-23.32</v>
      </c>
      <c r="C82">
        <v>-33.65</v>
      </c>
      <c r="E82">
        <f t="shared" si="2"/>
        <v>6.8233869414166939E-2</v>
      </c>
    </row>
    <row r="83" spans="1:8" x14ac:dyDescent="0.25">
      <c r="A83">
        <v>5300</v>
      </c>
      <c r="B83">
        <v>-24.39</v>
      </c>
      <c r="C83">
        <v>-37.520000000000003</v>
      </c>
      <c r="E83">
        <f t="shared" si="2"/>
        <v>6.0325370792661259E-2</v>
      </c>
    </row>
    <row r="84" spans="1:8" x14ac:dyDescent="0.25">
      <c r="A84">
        <v>5600</v>
      </c>
      <c r="B84">
        <v>-21.37</v>
      </c>
      <c r="C84">
        <v>3.25</v>
      </c>
      <c r="E84">
        <f t="shared" si="2"/>
        <v>8.5408284741854426E-2</v>
      </c>
    </row>
    <row r="85" spans="1:8" x14ac:dyDescent="0.25">
      <c r="A85">
        <v>6000</v>
      </c>
      <c r="B85">
        <v>-18.23</v>
      </c>
      <c r="C85">
        <v>-27.15</v>
      </c>
      <c r="E85">
        <f t="shared" si="2"/>
        <v>0.12260269026779229</v>
      </c>
    </row>
    <row r="86" spans="1:8" x14ac:dyDescent="0.25">
      <c r="A86">
        <v>6300</v>
      </c>
      <c r="B86">
        <v>-18.18</v>
      </c>
      <c r="C86">
        <v>-32.81</v>
      </c>
      <c r="E86">
        <f t="shared" si="2"/>
        <v>0.12331048332289087</v>
      </c>
    </row>
    <row r="87" spans="1:8" x14ac:dyDescent="0.25">
      <c r="A87">
        <v>6700</v>
      </c>
      <c r="B87">
        <v>-19.579999999999998</v>
      </c>
      <c r="C87">
        <v>-101.49</v>
      </c>
      <c r="E87">
        <f t="shared" si="2"/>
        <v>0.10495424286523226</v>
      </c>
    </row>
    <row r="88" spans="1:8" x14ac:dyDescent="0.25">
      <c r="A88">
        <v>7100</v>
      </c>
      <c r="B88">
        <v>-32.659999999999997</v>
      </c>
      <c r="C88">
        <v>-144.41</v>
      </c>
      <c r="E88">
        <f t="shared" si="2"/>
        <v>2.3280912576650083E-2</v>
      </c>
    </row>
    <row r="89" spans="1:8" x14ac:dyDescent="0.25">
      <c r="A89">
        <v>7500</v>
      </c>
      <c r="B89">
        <v>-14.2</v>
      </c>
      <c r="C89">
        <v>36.020000000000003</v>
      </c>
      <c r="E89">
        <f t="shared" si="2"/>
        <v>0.19498445997580449</v>
      </c>
    </row>
    <row r="90" spans="1:8" x14ac:dyDescent="0.25">
      <c r="A90">
        <v>8000</v>
      </c>
      <c r="B90">
        <v>-15.74</v>
      </c>
      <c r="C90">
        <v>-19.3</v>
      </c>
      <c r="E90">
        <f t="shared" si="2"/>
        <v>0.16330519478943337</v>
      </c>
    </row>
    <row r="91" spans="1:8" x14ac:dyDescent="0.25">
      <c r="A91">
        <v>8500</v>
      </c>
      <c r="B91">
        <v>-22.53</v>
      </c>
      <c r="C91">
        <v>-91.23</v>
      </c>
      <c r="E91">
        <f t="shared" si="2"/>
        <v>7.4730863419127588E-2</v>
      </c>
    </row>
    <row r="92" spans="1:8" x14ac:dyDescent="0.25">
      <c r="A92">
        <v>9000</v>
      </c>
      <c r="B92">
        <v>-22.98</v>
      </c>
      <c r="C92">
        <v>-27.52</v>
      </c>
      <c r="E92">
        <f t="shared" si="2"/>
        <v>7.0957776796338856E-2</v>
      </c>
    </row>
    <row r="93" spans="1:8" x14ac:dyDescent="0.25">
      <c r="A93">
        <v>9500</v>
      </c>
      <c r="B93">
        <v>-17.14</v>
      </c>
      <c r="C93">
        <v>-45.76</v>
      </c>
      <c r="E93">
        <f t="shared" si="2"/>
        <v>0.13899526312133531</v>
      </c>
      <c r="H93">
        <f>20*LOG(SUM(E92:E96)/5)</f>
        <v>-21.825666748026919</v>
      </c>
    </row>
    <row r="94" spans="1:8" x14ac:dyDescent="0.25">
      <c r="A94">
        <v>10000</v>
      </c>
      <c r="B94">
        <v>-16.52</v>
      </c>
      <c r="C94">
        <v>-97.31</v>
      </c>
      <c r="E94">
        <f t="shared" si="2"/>
        <v>0.14927944095789958</v>
      </c>
    </row>
    <row r="95" spans="1:8" x14ac:dyDescent="0.25">
      <c r="A95">
        <v>10600</v>
      </c>
      <c r="B95">
        <v>-32.44</v>
      </c>
      <c r="C95">
        <v>-1.22</v>
      </c>
      <c r="E95">
        <f t="shared" si="2"/>
        <v>2.3878112829131774E-2</v>
      </c>
    </row>
    <row r="96" spans="1:8" x14ac:dyDescent="0.25">
      <c r="A96">
        <v>11200</v>
      </c>
      <c r="B96">
        <v>-33.11</v>
      </c>
      <c r="C96">
        <v>4.1900000000000004</v>
      </c>
      <c r="E96">
        <f t="shared" si="2"/>
        <v>2.2105482562994039E-2</v>
      </c>
    </row>
    <row r="97" spans="1:5" x14ac:dyDescent="0.25">
      <c r="A97">
        <v>11800</v>
      </c>
      <c r="B97">
        <v>-20.65</v>
      </c>
      <c r="C97">
        <v>-29.53</v>
      </c>
      <c r="E97">
        <f t="shared" si="2"/>
        <v>9.2789749012733083E-2</v>
      </c>
    </row>
    <row r="98" spans="1:5" x14ac:dyDescent="0.25">
      <c r="A98">
        <v>12500</v>
      </c>
      <c r="B98">
        <v>-26.66</v>
      </c>
      <c r="C98">
        <v>-67.739999999999995</v>
      </c>
      <c r="E98">
        <f t="shared" si="2"/>
        <v>4.6451527522274938E-2</v>
      </c>
    </row>
    <row r="99" spans="1:5" x14ac:dyDescent="0.25">
      <c r="A99">
        <v>13200</v>
      </c>
      <c r="B99">
        <v>-18.89</v>
      </c>
      <c r="C99">
        <v>-83.37</v>
      </c>
      <c r="E99">
        <f t="shared" si="2"/>
        <v>0.11363182976673099</v>
      </c>
    </row>
    <row r="100" spans="1:5" x14ac:dyDescent="0.25">
      <c r="A100">
        <v>14000</v>
      </c>
      <c r="B100">
        <v>-21.55</v>
      </c>
      <c r="C100">
        <v>-18.399999999999999</v>
      </c>
      <c r="E100">
        <f t="shared" si="2"/>
        <v>8.3656559575580977E-2</v>
      </c>
    </row>
    <row r="101" spans="1:5" x14ac:dyDescent="0.25">
      <c r="A101">
        <v>15000</v>
      </c>
      <c r="B101">
        <v>-19.78</v>
      </c>
      <c r="C101">
        <v>-89.54</v>
      </c>
      <c r="E101">
        <f t="shared" si="2"/>
        <v>0.10256519262514072</v>
      </c>
    </row>
    <row r="102" spans="1:5" x14ac:dyDescent="0.25">
      <c r="A102">
        <v>16000</v>
      </c>
      <c r="B102">
        <v>-20.5</v>
      </c>
      <c r="C102">
        <v>-96.89</v>
      </c>
      <c r="E102">
        <f t="shared" si="2"/>
        <v>9.4406087628592331E-2</v>
      </c>
    </row>
    <row r="103" spans="1:5" x14ac:dyDescent="0.25">
      <c r="A103">
        <v>17000</v>
      </c>
      <c r="B103">
        <v>-23.26</v>
      </c>
      <c r="C103">
        <v>-124.76</v>
      </c>
      <c r="E103">
        <f t="shared" si="2"/>
        <v>6.8706844001423198E-2</v>
      </c>
    </row>
    <row r="104" spans="1:5" x14ac:dyDescent="0.25">
      <c r="A104">
        <v>18000</v>
      </c>
      <c r="B104">
        <v>-18.14</v>
      </c>
      <c r="C104">
        <v>-50.41</v>
      </c>
      <c r="E104">
        <f t="shared" si="2"/>
        <v>0.12387965865303686</v>
      </c>
    </row>
    <row r="105" spans="1:5" x14ac:dyDescent="0.25">
      <c r="A105">
        <v>19000</v>
      </c>
      <c r="B105">
        <v>-19.760000000000002</v>
      </c>
      <c r="C105">
        <v>-112.12</v>
      </c>
      <c r="E105">
        <f t="shared" si="2"/>
        <v>0.10280162981264733</v>
      </c>
    </row>
    <row r="106" spans="1:5" x14ac:dyDescent="0.25">
      <c r="A106">
        <v>20000</v>
      </c>
      <c r="B106">
        <v>-17.239999999999998</v>
      </c>
      <c r="C106">
        <v>152.61000000000001</v>
      </c>
      <c r="E106">
        <f t="shared" si="2"/>
        <v>0.13740419750125155</v>
      </c>
    </row>
    <row r="107" spans="1:5" x14ac:dyDescent="0.25">
      <c r="A107">
        <v>21200</v>
      </c>
      <c r="B107">
        <v>-33.909999999999997</v>
      </c>
      <c r="C107">
        <v>39.26</v>
      </c>
      <c r="E107">
        <f t="shared" si="2"/>
        <v>2.0160439706643628E-2</v>
      </c>
    </row>
    <row r="108" spans="1:5" x14ac:dyDescent="0.25">
      <c r="A108">
        <v>22400</v>
      </c>
      <c r="B108">
        <v>-28.29</v>
      </c>
      <c r="C108">
        <v>-137.91</v>
      </c>
      <c r="E108">
        <f t="shared" si="2"/>
        <v>3.8503481467861499E-2</v>
      </c>
    </row>
  </sheetData>
  <sortState xmlns:xlrd2="http://schemas.microsoft.com/office/spreadsheetml/2017/richdata2" ref="A2:C108">
    <sortCondition ref="A2:A10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FD51-3610-4F67-B620-C00803A98D73}">
  <dimension ref="D4:D110"/>
  <sheetViews>
    <sheetView topLeftCell="A86" workbookViewId="0">
      <selection activeCell="D4" sqref="D4:D110"/>
    </sheetView>
  </sheetViews>
  <sheetFormatPr defaultRowHeight="15" x14ac:dyDescent="0.25"/>
  <sheetData>
    <row r="4" spans="4:4" x14ac:dyDescent="0.25">
      <c r="D4">
        <v>-30.385100000000001</v>
      </c>
    </row>
    <row r="5" spans="4:4" x14ac:dyDescent="0.25">
      <c r="D5">
        <v>-30.385100000000001</v>
      </c>
    </row>
    <row r="6" spans="4:4" x14ac:dyDescent="0.25">
      <c r="D6">
        <v>-29.859400000000001</v>
      </c>
    </row>
    <row r="7" spans="4:4" x14ac:dyDescent="0.25">
      <c r="D7">
        <v>-28.1113</v>
      </c>
    </row>
    <row r="8" spans="4:4" x14ac:dyDescent="0.25">
      <c r="D8">
        <v>-27.831299999999999</v>
      </c>
    </row>
    <row r="9" spans="4:4" x14ac:dyDescent="0.25">
      <c r="D9">
        <v>-26.877600000000001</v>
      </c>
    </row>
    <row r="10" spans="4:4" x14ac:dyDescent="0.25">
      <c r="D10">
        <v>-26.1114</v>
      </c>
    </row>
    <row r="11" spans="4:4" x14ac:dyDescent="0.25">
      <c r="D11">
        <v>-25.814499999999999</v>
      </c>
    </row>
    <row r="12" spans="4:4" x14ac:dyDescent="0.25">
      <c r="D12">
        <v>-25.046500000000002</v>
      </c>
    </row>
    <row r="13" spans="4:4" x14ac:dyDescent="0.25">
      <c r="D13">
        <v>-24.408000000000001</v>
      </c>
    </row>
    <row r="14" spans="4:4" x14ac:dyDescent="0.25">
      <c r="D14">
        <v>-23.549700000000001</v>
      </c>
    </row>
    <row r="15" spans="4:4" x14ac:dyDescent="0.25">
      <c r="D15">
        <v>-22.940999999999999</v>
      </c>
    </row>
    <row r="16" spans="4:4" x14ac:dyDescent="0.25">
      <c r="D16">
        <v>-21.8352</v>
      </c>
    </row>
    <row r="17" spans="4:4" x14ac:dyDescent="0.25">
      <c r="D17">
        <v>-20.2517</v>
      </c>
    </row>
    <row r="18" spans="4:4" x14ac:dyDescent="0.25">
      <c r="D18">
        <v>-18.219000000000001</v>
      </c>
    </row>
    <row r="19" spans="4:4" x14ac:dyDescent="0.25">
      <c r="D19">
        <v>-16.379000000000001</v>
      </c>
    </row>
    <row r="20" spans="4:4" x14ac:dyDescent="0.25">
      <c r="D20">
        <v>-14.5799</v>
      </c>
    </row>
    <row r="21" spans="4:4" x14ac:dyDescent="0.25">
      <c r="D21">
        <v>-13.670500000000001</v>
      </c>
    </row>
    <row r="22" spans="4:4" x14ac:dyDescent="0.25">
      <c r="D22">
        <v>-12.1867</v>
      </c>
    </row>
    <row r="23" spans="4:4" x14ac:dyDescent="0.25">
      <c r="D23">
        <v>-10.7384</v>
      </c>
    </row>
    <row r="24" spans="4:4" x14ac:dyDescent="0.25">
      <c r="D24">
        <v>-10.0619</v>
      </c>
    </row>
    <row r="25" spans="4:4" x14ac:dyDescent="0.25">
      <c r="D25">
        <v>-9.2375799999999995</v>
      </c>
    </row>
    <row r="26" spans="4:4" x14ac:dyDescent="0.25">
      <c r="D26">
        <v>-9.0276800000000001</v>
      </c>
    </row>
    <row r="27" spans="4:4" x14ac:dyDescent="0.25">
      <c r="D27">
        <v>-9.0579300000000007</v>
      </c>
    </row>
    <row r="28" spans="4:4" x14ac:dyDescent="0.25">
      <c r="D28">
        <v>-9.1726899999999993</v>
      </c>
    </row>
    <row r="29" spans="4:4" x14ac:dyDescent="0.25">
      <c r="D29">
        <v>-9.6501400000000004</v>
      </c>
    </row>
    <row r="30" spans="4:4" x14ac:dyDescent="0.25">
      <c r="D30">
        <v>-10.3308</v>
      </c>
    </row>
    <row r="31" spans="4:4" x14ac:dyDescent="0.25">
      <c r="D31">
        <v>-10.611700000000001</v>
      </c>
    </row>
    <row r="32" spans="4:4" x14ac:dyDescent="0.25">
      <c r="D32">
        <v>-11.803800000000001</v>
      </c>
    </row>
    <row r="33" spans="4:4" x14ac:dyDescent="0.25">
      <c r="D33">
        <v>-12.663</v>
      </c>
    </row>
    <row r="34" spans="4:4" x14ac:dyDescent="0.25">
      <c r="D34">
        <v>-12.484500000000001</v>
      </c>
    </row>
    <row r="35" spans="4:4" x14ac:dyDescent="0.25">
      <c r="D35">
        <v>-12.608599999999999</v>
      </c>
    </row>
    <row r="36" spans="4:4" x14ac:dyDescent="0.25">
      <c r="D36">
        <v>-12.5718</v>
      </c>
    </row>
    <row r="37" spans="4:4" x14ac:dyDescent="0.25">
      <c r="D37">
        <v>-13.191000000000001</v>
      </c>
    </row>
    <row r="38" spans="4:4" x14ac:dyDescent="0.25">
      <c r="D38">
        <v>-13.943</v>
      </c>
    </row>
    <row r="39" spans="4:4" x14ac:dyDescent="0.25">
      <c r="D39">
        <v>-14.0741</v>
      </c>
    </row>
    <row r="40" spans="4:4" x14ac:dyDescent="0.25">
      <c r="D40">
        <v>-14.546099999999999</v>
      </c>
    </row>
    <row r="41" spans="4:4" x14ac:dyDescent="0.25">
      <c r="D41">
        <v>-15.527200000000001</v>
      </c>
    </row>
    <row r="42" spans="4:4" x14ac:dyDescent="0.25">
      <c r="D42">
        <v>-16.304200000000002</v>
      </c>
    </row>
    <row r="43" spans="4:4" x14ac:dyDescent="0.25">
      <c r="D43">
        <v>-16.684799999999999</v>
      </c>
    </row>
    <row r="44" spans="4:4" x14ac:dyDescent="0.25">
      <c r="D44">
        <v>-17.855599999999999</v>
      </c>
    </row>
    <row r="45" spans="4:4" x14ac:dyDescent="0.25">
      <c r="D45">
        <v>-18.330300000000001</v>
      </c>
    </row>
    <row r="46" spans="4:4" x14ac:dyDescent="0.25">
      <c r="D46">
        <v>-19.9192</v>
      </c>
    </row>
    <row r="47" spans="4:4" x14ac:dyDescent="0.25">
      <c r="D47">
        <v>-24.3706</v>
      </c>
    </row>
    <row r="48" spans="4:4" x14ac:dyDescent="0.25">
      <c r="D48">
        <v>-26.026299999999999</v>
      </c>
    </row>
    <row r="49" spans="4:4" x14ac:dyDescent="0.25">
      <c r="D49">
        <v>-25.7014</v>
      </c>
    </row>
    <row r="50" spans="4:4" x14ac:dyDescent="0.25">
      <c r="D50">
        <v>-25.785</v>
      </c>
    </row>
    <row r="51" spans="4:4" x14ac:dyDescent="0.25">
      <c r="D51">
        <v>-25.813600000000001</v>
      </c>
    </row>
    <row r="52" spans="4:4" x14ac:dyDescent="0.25">
      <c r="D52">
        <v>-26.089500000000001</v>
      </c>
    </row>
    <row r="53" spans="4:4" x14ac:dyDescent="0.25">
      <c r="D53">
        <v>-24.922000000000001</v>
      </c>
    </row>
    <row r="54" spans="4:4" x14ac:dyDescent="0.25">
      <c r="D54">
        <v>-23.0228</v>
      </c>
    </row>
    <row r="55" spans="4:4" x14ac:dyDescent="0.25">
      <c r="D55">
        <v>-21.455100000000002</v>
      </c>
    </row>
    <row r="56" spans="4:4" x14ac:dyDescent="0.25">
      <c r="D56">
        <v>-20.491399999999999</v>
      </c>
    </row>
    <row r="57" spans="4:4" x14ac:dyDescent="0.25">
      <c r="D57">
        <v>-20.090599999999998</v>
      </c>
    </row>
    <row r="58" spans="4:4" x14ac:dyDescent="0.25">
      <c r="D58">
        <v>-20.0029</v>
      </c>
    </row>
    <row r="59" spans="4:4" x14ac:dyDescent="0.25">
      <c r="D59">
        <v>-19.994399999999999</v>
      </c>
    </row>
    <row r="60" spans="4:4" x14ac:dyDescent="0.25">
      <c r="D60">
        <v>-20.153300000000002</v>
      </c>
    </row>
    <row r="61" spans="4:4" x14ac:dyDescent="0.25">
      <c r="D61">
        <v>-20.001200000000001</v>
      </c>
    </row>
    <row r="62" spans="4:4" x14ac:dyDescent="0.25">
      <c r="D62">
        <v>-19.156400000000001</v>
      </c>
    </row>
    <row r="63" spans="4:4" x14ac:dyDescent="0.25">
      <c r="D63">
        <v>-18.054600000000001</v>
      </c>
    </row>
    <row r="64" spans="4:4" x14ac:dyDescent="0.25">
      <c r="D64">
        <v>-20.2242</v>
      </c>
    </row>
    <row r="65" spans="4:4" x14ac:dyDescent="0.25">
      <c r="D65">
        <v>-23.924600000000002</v>
      </c>
    </row>
    <row r="66" spans="4:4" x14ac:dyDescent="0.25">
      <c r="D66">
        <v>-24.132000000000001</v>
      </c>
    </row>
    <row r="67" spans="4:4" x14ac:dyDescent="0.25">
      <c r="D67">
        <v>-23.260200000000001</v>
      </c>
    </row>
    <row r="68" spans="4:4" x14ac:dyDescent="0.25">
      <c r="D68">
        <v>-21.873200000000001</v>
      </c>
    </row>
    <row r="69" spans="4:4" x14ac:dyDescent="0.25">
      <c r="D69">
        <v>-19.999099999999999</v>
      </c>
    </row>
    <row r="70" spans="4:4" x14ac:dyDescent="0.25">
      <c r="D70">
        <v>-18.582799999999999</v>
      </c>
    </row>
    <row r="71" spans="4:4" x14ac:dyDescent="0.25">
      <c r="D71">
        <v>-18.543900000000001</v>
      </c>
    </row>
    <row r="72" spans="4:4" x14ac:dyDescent="0.25">
      <c r="D72">
        <v>-20.695900000000002</v>
      </c>
    </row>
    <row r="73" spans="4:4" x14ac:dyDescent="0.25">
      <c r="D73">
        <v>-21.796099999999999</v>
      </c>
    </row>
    <row r="74" spans="4:4" x14ac:dyDescent="0.25">
      <c r="D74">
        <v>-24.0427</v>
      </c>
    </row>
    <row r="75" spans="4:4" x14ac:dyDescent="0.25">
      <c r="D75">
        <v>-33.957099999999997</v>
      </c>
    </row>
    <row r="76" spans="4:4" x14ac:dyDescent="0.25">
      <c r="D76">
        <v>-37.597099999999998</v>
      </c>
    </row>
    <row r="77" spans="4:4" x14ac:dyDescent="0.25">
      <c r="D77">
        <v>-25.733699999999999</v>
      </c>
    </row>
    <row r="78" spans="4:4" x14ac:dyDescent="0.25">
      <c r="D78">
        <v>-22.301300000000001</v>
      </c>
    </row>
    <row r="79" spans="4:4" x14ac:dyDescent="0.25">
      <c r="D79">
        <v>-21.515000000000001</v>
      </c>
    </row>
    <row r="80" spans="4:4" x14ac:dyDescent="0.25">
      <c r="D80">
        <v>-18.747199999999999</v>
      </c>
    </row>
    <row r="81" spans="4:4" x14ac:dyDescent="0.25">
      <c r="D81">
        <v>-19.8551</v>
      </c>
    </row>
    <row r="82" spans="4:4" x14ac:dyDescent="0.25">
      <c r="D82">
        <v>-20.696899999999999</v>
      </c>
    </row>
    <row r="83" spans="4:4" x14ac:dyDescent="0.25">
      <c r="D83">
        <v>-21.320399999999999</v>
      </c>
    </row>
    <row r="84" spans="4:4" x14ac:dyDescent="0.25">
      <c r="D84">
        <v>-21.164400000000001</v>
      </c>
    </row>
    <row r="85" spans="4:4" x14ac:dyDescent="0.25">
      <c r="D85">
        <v>-22.9862</v>
      </c>
    </row>
    <row r="86" spans="4:4" x14ac:dyDescent="0.25">
      <c r="D86">
        <v>-21.499700000000001</v>
      </c>
    </row>
    <row r="87" spans="4:4" x14ac:dyDescent="0.25">
      <c r="D87">
        <v>-19.245999999999999</v>
      </c>
    </row>
    <row r="88" spans="4:4" x14ac:dyDescent="0.25">
      <c r="D88">
        <v>-18.639600000000002</v>
      </c>
    </row>
    <row r="89" spans="4:4" x14ac:dyDescent="0.25">
      <c r="D89">
        <v>-18.8751</v>
      </c>
    </row>
    <row r="90" spans="4:4" x14ac:dyDescent="0.25">
      <c r="D90">
        <v>-19.352499999999999</v>
      </c>
    </row>
    <row r="91" spans="4:4" x14ac:dyDescent="0.25">
      <c r="D91">
        <v>-18.299099999999999</v>
      </c>
    </row>
    <row r="92" spans="4:4" x14ac:dyDescent="0.25">
      <c r="D92">
        <v>-16.8123</v>
      </c>
    </row>
    <row r="93" spans="4:4" x14ac:dyDescent="0.25">
      <c r="D93">
        <v>-19.015899999999998</v>
      </c>
    </row>
    <row r="94" spans="4:4" x14ac:dyDescent="0.25">
      <c r="D94">
        <v>-19.292100000000001</v>
      </c>
    </row>
    <row r="95" spans="4:4" x14ac:dyDescent="0.25">
      <c r="D95">
        <v>-20.7651</v>
      </c>
    </row>
    <row r="96" spans="4:4" x14ac:dyDescent="0.25">
      <c r="D96">
        <v>-21.825700000000001</v>
      </c>
    </row>
    <row r="97" spans="4:4" x14ac:dyDescent="0.25">
      <c r="D97">
        <v>-21.369900000000001</v>
      </c>
    </row>
    <row r="98" spans="4:4" x14ac:dyDescent="0.25">
      <c r="D98">
        <v>-23.491399999999999</v>
      </c>
    </row>
    <row r="99" spans="4:4" x14ac:dyDescent="0.25">
      <c r="D99">
        <v>-24.470099999999999</v>
      </c>
    </row>
    <row r="100" spans="4:4" x14ac:dyDescent="0.25">
      <c r="D100">
        <v>-22.886299999999999</v>
      </c>
    </row>
    <row r="101" spans="4:4" x14ac:dyDescent="0.25">
      <c r="D101">
        <v>-21.500699999999998</v>
      </c>
    </row>
    <row r="102" spans="4:4" x14ac:dyDescent="0.25">
      <c r="D102">
        <v>-21.251999999999999</v>
      </c>
    </row>
    <row r="103" spans="4:4" x14ac:dyDescent="0.25">
      <c r="D103">
        <v>-20.579799999999999</v>
      </c>
    </row>
    <row r="104" spans="4:4" x14ac:dyDescent="0.25">
      <c r="D104">
        <v>-21.055299999999999</v>
      </c>
    </row>
    <row r="105" spans="4:4" x14ac:dyDescent="0.25">
      <c r="D105">
        <v>-20.224499999999999</v>
      </c>
    </row>
    <row r="106" spans="4:4" x14ac:dyDescent="0.25">
      <c r="D106">
        <v>-19.3156</v>
      </c>
    </row>
    <row r="107" spans="4:4" x14ac:dyDescent="0.25">
      <c r="D107">
        <v>-20.8583</v>
      </c>
    </row>
    <row r="108" spans="4:4" x14ac:dyDescent="0.25">
      <c r="D108">
        <v>-21.457699999999999</v>
      </c>
    </row>
    <row r="109" spans="4:4" x14ac:dyDescent="0.25">
      <c r="D109">
        <v>-22.531600000000001</v>
      </c>
    </row>
    <row r="110" spans="4:4" x14ac:dyDescent="0.25">
      <c r="D110">
        <v>-23.694299999999998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DC25B-02F7-48FB-A05D-C8DA6AD87B8C}">
  <dimension ref="A1:R108"/>
  <sheetViews>
    <sheetView tabSelected="1" workbookViewId="0">
      <selection activeCell="F4" sqref="F4"/>
    </sheetView>
  </sheetViews>
  <sheetFormatPr defaultRowHeight="15" x14ac:dyDescent="0.25"/>
  <sheetData>
    <row r="1" spans="1:18" x14ac:dyDescent="0.25">
      <c r="H1" t="s">
        <v>0</v>
      </c>
      <c r="K1">
        <f>2^(1/12)</f>
        <v>1.0594630943592953</v>
      </c>
      <c r="M1">
        <f>2^(1/6)</f>
        <v>1.122462048309373</v>
      </c>
      <c r="O1">
        <f>2^(1/3)</f>
        <v>1.2599210498948732</v>
      </c>
      <c r="R1" s="1" t="s">
        <v>1</v>
      </c>
    </row>
    <row r="2" spans="1:18" x14ac:dyDescent="0.25">
      <c r="A2">
        <v>50</v>
      </c>
      <c r="B2">
        <v>-31.79</v>
      </c>
      <c r="C2">
        <v>-129.93</v>
      </c>
      <c r="D2">
        <v>-30.385100000000001</v>
      </c>
      <c r="F2">
        <f>20*LOG(Fundamental!E2)</f>
        <v>-31.790000000000003</v>
      </c>
      <c r="H2">
        <f>F2-B2</f>
        <v>0</v>
      </c>
      <c r="I2">
        <f>D2-B2</f>
        <v>1.4048999999999978</v>
      </c>
      <c r="J2">
        <v>50</v>
      </c>
      <c r="K2">
        <f>J2/K$1</f>
        <v>47.193715634084676</v>
      </c>
      <c r="L2">
        <f>J2*K$1</f>
        <v>52.973154717964768</v>
      </c>
      <c r="M2">
        <f>J2/M$1</f>
        <v>44.544935907016963</v>
      </c>
      <c r="N2">
        <f>J2*M$1</f>
        <v>56.123102415468651</v>
      </c>
      <c r="O2">
        <f>J2/O$1</f>
        <v>39.685026299204985</v>
      </c>
      <c r="P2">
        <f>J2*O$1</f>
        <v>62.996052494743658</v>
      </c>
    </row>
    <row r="3" spans="1:18" x14ac:dyDescent="0.25">
      <c r="A3">
        <v>53</v>
      </c>
      <c r="B3">
        <v>-30.37</v>
      </c>
      <c r="C3">
        <v>-135.54</v>
      </c>
      <c r="D3">
        <v>-30.385100000000001</v>
      </c>
      <c r="F3">
        <f>20*LOG((Fundamental!E2+Fundamental!E4)/2)</f>
        <v>-30.289250883876559</v>
      </c>
      <c r="H3">
        <f t="shared" ref="H3:H66" si="0">F3-B3</f>
        <v>8.0749116123442377E-2</v>
      </c>
      <c r="I3">
        <f t="shared" ref="I3:I66" si="1">D3-B3</f>
        <v>-1.5100000000000335E-2</v>
      </c>
      <c r="J3">
        <v>53</v>
      </c>
      <c r="K3">
        <f t="shared" ref="K3:K66" si="2">J3/K$1</f>
        <v>50.025338572129755</v>
      </c>
      <c r="L3">
        <f t="shared" ref="L3:L66" si="3">J3*K$1</f>
        <v>56.151544001042652</v>
      </c>
      <c r="M3">
        <f t="shared" ref="M3:M66" si="4">J3/M$1</f>
        <v>47.217632061437982</v>
      </c>
      <c r="N3">
        <f t="shared" ref="N3:N66" si="5">J3*M$1</f>
        <v>59.49048856039677</v>
      </c>
      <c r="O3">
        <f t="shared" ref="O3:O66" si="6">J3/O$1</f>
        <v>42.066127877157285</v>
      </c>
      <c r="P3">
        <f t="shared" ref="P3:P66" si="7">J3*O$1</f>
        <v>66.775815644428278</v>
      </c>
    </row>
    <row r="4" spans="1:18" x14ac:dyDescent="0.25">
      <c r="A4">
        <v>56</v>
      </c>
      <c r="B4">
        <v>-29.3</v>
      </c>
      <c r="C4">
        <v>-145.31</v>
      </c>
      <c r="D4">
        <v>-29.859400000000001</v>
      </c>
      <c r="F4">
        <f>20*LOG((SUM(Fundamental!E2:E6)-Fundamental!E4)/4)</f>
        <v>-29.538987716738916</v>
      </c>
      <c r="H4">
        <f t="shared" si="0"/>
        <v>-0.23898771673891517</v>
      </c>
      <c r="I4">
        <f t="shared" si="1"/>
        <v>-0.55940000000000012</v>
      </c>
      <c r="J4">
        <v>56</v>
      </c>
      <c r="K4">
        <f t="shared" si="2"/>
        <v>52.856961510174834</v>
      </c>
      <c r="L4">
        <f t="shared" si="3"/>
        <v>59.329933284120536</v>
      </c>
      <c r="M4">
        <f t="shared" si="4"/>
        <v>49.890328215859</v>
      </c>
      <c r="N4">
        <f t="shared" si="5"/>
        <v>62.857874705324889</v>
      </c>
      <c r="O4">
        <f t="shared" si="6"/>
        <v>44.447229455109586</v>
      </c>
      <c r="P4">
        <f t="shared" si="7"/>
        <v>70.555578794112904</v>
      </c>
    </row>
    <row r="5" spans="1:18" x14ac:dyDescent="0.25">
      <c r="A5">
        <v>60</v>
      </c>
      <c r="B5">
        <v>-28.46</v>
      </c>
      <c r="C5">
        <v>-153.52000000000001</v>
      </c>
      <c r="D5">
        <v>-28.1113</v>
      </c>
      <c r="F5">
        <f>20*LOG((SUM(Fundamental!E3:E7)-Fundamental!E5)/4)</f>
        <v>-28.577812046742089</v>
      </c>
      <c r="H5">
        <f t="shared" si="0"/>
        <v>-0.11781204674208823</v>
      </c>
      <c r="I5">
        <f t="shared" si="1"/>
        <v>0.3487000000000009</v>
      </c>
      <c r="J5">
        <v>60</v>
      </c>
      <c r="K5">
        <f t="shared" si="2"/>
        <v>56.632458760901606</v>
      </c>
      <c r="L5">
        <f t="shared" si="3"/>
        <v>63.567785661557721</v>
      </c>
      <c r="M5">
        <f t="shared" si="4"/>
        <v>53.453923088420353</v>
      </c>
      <c r="N5">
        <f t="shared" si="5"/>
        <v>67.347722898562381</v>
      </c>
      <c r="O5">
        <f t="shared" si="6"/>
        <v>47.622031559045986</v>
      </c>
      <c r="P5">
        <f t="shared" si="7"/>
        <v>75.595262993692387</v>
      </c>
    </row>
    <row r="6" spans="1:18" x14ac:dyDescent="0.25">
      <c r="A6">
        <v>63</v>
      </c>
      <c r="B6">
        <v>-27.7</v>
      </c>
      <c r="C6">
        <v>-161.41</v>
      </c>
      <c r="D6">
        <v>-27.831299999999999</v>
      </c>
      <c r="F6">
        <f>20*LOG((SUM(Fundamental!E4:E8)-Fundamental!E6)/4)</f>
        <v>-27.634307496816547</v>
      </c>
      <c r="H6">
        <f t="shared" si="0"/>
        <v>6.5692503183452544E-2</v>
      </c>
      <c r="I6">
        <f t="shared" si="1"/>
        <v>-0.13129999999999953</v>
      </c>
      <c r="J6">
        <v>63</v>
      </c>
      <c r="K6">
        <f t="shared" si="2"/>
        <v>59.464081698946686</v>
      </c>
      <c r="L6">
        <f t="shared" si="3"/>
        <v>66.746174944635598</v>
      </c>
      <c r="M6">
        <f t="shared" si="4"/>
        <v>56.126619242841372</v>
      </c>
      <c r="N6">
        <f t="shared" si="5"/>
        <v>70.7151090434905</v>
      </c>
      <c r="O6">
        <f t="shared" si="6"/>
        <v>50.003133136998279</v>
      </c>
      <c r="P6">
        <f t="shared" si="7"/>
        <v>79.375026143377013</v>
      </c>
    </row>
    <row r="7" spans="1:18" x14ac:dyDescent="0.25">
      <c r="A7">
        <v>67</v>
      </c>
      <c r="B7">
        <v>-26.88</v>
      </c>
      <c r="C7">
        <v>-167.9</v>
      </c>
      <c r="D7">
        <v>-26.877600000000001</v>
      </c>
      <c r="F7">
        <f>20*LOG((SUM(Fundamental!E5:E9)-Fundamental!E7)/4)</f>
        <v>-26.801192257926949</v>
      </c>
      <c r="H7">
        <f t="shared" si="0"/>
        <v>7.8807742073049525E-2</v>
      </c>
      <c r="I7">
        <f t="shared" si="1"/>
        <v>2.3999999999979593E-3</v>
      </c>
      <c r="J7">
        <v>67</v>
      </c>
      <c r="K7">
        <f t="shared" si="2"/>
        <v>63.239578949673465</v>
      </c>
      <c r="L7">
        <f t="shared" si="3"/>
        <v>70.984027322072791</v>
      </c>
      <c r="M7">
        <f t="shared" si="4"/>
        <v>59.690214115402732</v>
      </c>
      <c r="N7">
        <f t="shared" si="5"/>
        <v>75.204957236727992</v>
      </c>
      <c r="O7">
        <f t="shared" si="6"/>
        <v>53.17793524093468</v>
      </c>
      <c r="P7">
        <f t="shared" si="7"/>
        <v>84.414710342956511</v>
      </c>
    </row>
    <row r="8" spans="1:18" x14ac:dyDescent="0.25">
      <c r="A8">
        <v>71</v>
      </c>
      <c r="B8">
        <v>-26.1</v>
      </c>
      <c r="C8">
        <v>-174.51</v>
      </c>
      <c r="D8">
        <v>-26.1114</v>
      </c>
      <c r="F8">
        <f>20*LOG((SUM(Fundamental!E6:E10)-Fundamental!E8)/4)</f>
        <v>-26.199280242847429</v>
      </c>
      <c r="H8">
        <f t="shared" si="0"/>
        <v>-9.9280242847427758E-2</v>
      </c>
      <c r="I8">
        <f t="shared" si="1"/>
        <v>-1.13999999999983E-2</v>
      </c>
      <c r="J8">
        <v>71</v>
      </c>
      <c r="K8">
        <f t="shared" si="2"/>
        <v>67.01507620040023</v>
      </c>
      <c r="L8">
        <f t="shared" si="3"/>
        <v>75.221879699509969</v>
      </c>
      <c r="M8">
        <f t="shared" si="4"/>
        <v>63.253808987964092</v>
      </c>
      <c r="N8">
        <f t="shared" si="5"/>
        <v>79.694805429965484</v>
      </c>
      <c r="O8">
        <f t="shared" si="6"/>
        <v>56.35273734487108</v>
      </c>
      <c r="P8">
        <f t="shared" si="7"/>
        <v>89.454394542535994</v>
      </c>
    </row>
    <row r="9" spans="1:18" x14ac:dyDescent="0.25">
      <c r="A9">
        <v>75</v>
      </c>
      <c r="B9">
        <v>-25.53</v>
      </c>
      <c r="C9">
        <v>178.91</v>
      </c>
      <c r="D9">
        <v>-25.814499999999999</v>
      </c>
      <c r="F9">
        <f>20*LOG((SUM(Fundamental!E7:E11)-Fundamental!E9)/4)</f>
        <v>-25.803581147730132</v>
      </c>
      <c r="H9">
        <f t="shared" si="0"/>
        <v>-0.27358114773013043</v>
      </c>
      <c r="I9">
        <f t="shared" si="1"/>
        <v>-0.28449999999999775</v>
      </c>
      <c r="J9">
        <v>75</v>
      </c>
      <c r="K9">
        <f t="shared" si="2"/>
        <v>70.790573451127003</v>
      </c>
      <c r="L9">
        <f t="shared" si="3"/>
        <v>79.459732076947148</v>
      </c>
      <c r="M9">
        <f t="shared" si="4"/>
        <v>66.817403860525445</v>
      </c>
      <c r="N9">
        <f t="shared" si="5"/>
        <v>84.184653623202976</v>
      </c>
      <c r="O9">
        <f t="shared" si="6"/>
        <v>59.527539448807481</v>
      </c>
      <c r="P9">
        <f t="shared" si="7"/>
        <v>94.494078742115491</v>
      </c>
    </row>
    <row r="10" spans="1:18" x14ac:dyDescent="0.25">
      <c r="A10">
        <v>80</v>
      </c>
      <c r="B10">
        <v>-25.06</v>
      </c>
      <c r="C10">
        <v>173.49</v>
      </c>
      <c r="D10">
        <v>-25.046500000000002</v>
      </c>
      <c r="F10">
        <f>20*LOG((SUM(Fundamental!E8:E12)-Fundamental!E10)/4)</f>
        <v>-25.112900676026261</v>
      </c>
      <c r="H10">
        <f t="shared" si="0"/>
        <v>-5.2900676026261806E-2</v>
      </c>
      <c r="I10">
        <f t="shared" si="1"/>
        <v>1.3499999999996959E-2</v>
      </c>
      <c r="J10">
        <v>80</v>
      </c>
      <c r="K10">
        <f t="shared" si="2"/>
        <v>75.509945014535475</v>
      </c>
      <c r="L10">
        <f t="shared" si="3"/>
        <v>84.757047548743628</v>
      </c>
      <c r="M10">
        <f t="shared" si="4"/>
        <v>71.271897451227147</v>
      </c>
      <c r="N10">
        <f t="shared" si="5"/>
        <v>89.796963864749841</v>
      </c>
      <c r="O10">
        <f t="shared" si="6"/>
        <v>63.496042078727974</v>
      </c>
      <c r="P10">
        <f t="shared" si="7"/>
        <v>100.79368399158986</v>
      </c>
    </row>
    <row r="11" spans="1:18" x14ac:dyDescent="0.25">
      <c r="A11">
        <v>85</v>
      </c>
      <c r="B11">
        <v>-24.6</v>
      </c>
      <c r="C11">
        <v>169.79</v>
      </c>
      <c r="D11">
        <v>-24.408000000000001</v>
      </c>
      <c r="F11">
        <f>20*LOG((SUM(Fundamental!E9:E13)-Fundamental!E11)/4)</f>
        <v>-24.417309985630226</v>
      </c>
      <c r="H11">
        <f t="shared" si="0"/>
        <v>0.18269001436977561</v>
      </c>
      <c r="I11">
        <f t="shared" si="1"/>
        <v>0.19200000000000017</v>
      </c>
      <c r="J11">
        <v>85</v>
      </c>
      <c r="K11">
        <f t="shared" si="2"/>
        <v>80.229316577943948</v>
      </c>
      <c r="L11">
        <f t="shared" si="3"/>
        <v>90.054363020540094</v>
      </c>
      <c r="M11">
        <f t="shared" si="4"/>
        <v>75.726391041928835</v>
      </c>
      <c r="N11">
        <f t="shared" si="5"/>
        <v>95.409274106296706</v>
      </c>
      <c r="O11">
        <f t="shared" si="6"/>
        <v>67.464544708648475</v>
      </c>
      <c r="P11">
        <f t="shared" si="7"/>
        <v>107.09328924106423</v>
      </c>
    </row>
    <row r="12" spans="1:18" x14ac:dyDescent="0.25">
      <c r="A12">
        <v>90</v>
      </c>
      <c r="B12">
        <v>-23.9</v>
      </c>
      <c r="C12">
        <v>168.49</v>
      </c>
      <c r="D12">
        <v>-23.549700000000001</v>
      </c>
      <c r="F12">
        <f>20*LOG((SUM(Fundamental!E10:E14)-Fundamental!E12)/4)</f>
        <v>-23.717367859799921</v>
      </c>
      <c r="H12">
        <f t="shared" si="0"/>
        <v>0.18263214020007723</v>
      </c>
      <c r="I12">
        <f t="shared" si="1"/>
        <v>0.35029999999999717</v>
      </c>
      <c r="J12">
        <v>90</v>
      </c>
      <c r="K12">
        <f t="shared" si="2"/>
        <v>84.948688141352406</v>
      </c>
      <c r="L12">
        <f t="shared" si="3"/>
        <v>95.351678492336575</v>
      </c>
      <c r="M12">
        <f t="shared" si="4"/>
        <v>80.180884632630537</v>
      </c>
      <c r="N12">
        <f t="shared" si="5"/>
        <v>101.02158434784357</v>
      </c>
      <c r="O12">
        <f t="shared" si="6"/>
        <v>71.433047338568969</v>
      </c>
      <c r="P12">
        <f t="shared" si="7"/>
        <v>113.39289449053858</v>
      </c>
    </row>
    <row r="13" spans="1:18" x14ac:dyDescent="0.25">
      <c r="A13">
        <v>95</v>
      </c>
      <c r="B13">
        <v>-22.89</v>
      </c>
      <c r="C13">
        <v>167.74</v>
      </c>
      <c r="D13">
        <v>-22.940999999999999</v>
      </c>
      <c r="F13">
        <f>20*LOG((SUM(Fundamental!E11:E15)-Fundamental!E13)/4)</f>
        <v>-22.815916589509982</v>
      </c>
      <c r="H13">
        <f t="shared" si="0"/>
        <v>7.4083410490018764E-2</v>
      </c>
      <c r="I13">
        <f t="shared" si="1"/>
        <v>-5.099999999999838E-2</v>
      </c>
      <c r="J13">
        <v>95</v>
      </c>
      <c r="K13">
        <f t="shared" si="2"/>
        <v>89.668059704760879</v>
      </c>
      <c r="L13">
        <f t="shared" si="3"/>
        <v>100.64899396413306</v>
      </c>
      <c r="M13">
        <f t="shared" si="4"/>
        <v>84.635378223332225</v>
      </c>
      <c r="N13">
        <f t="shared" si="5"/>
        <v>106.63389458939044</v>
      </c>
      <c r="O13">
        <f t="shared" si="6"/>
        <v>75.401549968489476</v>
      </c>
      <c r="P13">
        <f t="shared" si="7"/>
        <v>119.69249974001295</v>
      </c>
    </row>
    <row r="14" spans="1:18" x14ac:dyDescent="0.25">
      <c r="A14">
        <v>100</v>
      </c>
      <c r="B14">
        <v>-21.76</v>
      </c>
      <c r="C14">
        <v>166.85</v>
      </c>
      <c r="D14">
        <v>-21.8352</v>
      </c>
      <c r="F14">
        <f>20*LOG((SUM(Fundamental!E12:E16)-Fundamental!E14)/4)</f>
        <v>-21.846539406577659</v>
      </c>
      <c r="H14">
        <f t="shared" si="0"/>
        <v>-8.6539406577657019E-2</v>
      </c>
      <c r="I14">
        <f t="shared" si="1"/>
        <v>-7.5199999999998823E-2</v>
      </c>
      <c r="J14">
        <v>100</v>
      </c>
      <c r="K14">
        <f t="shared" si="2"/>
        <v>94.387431268169351</v>
      </c>
      <c r="L14">
        <f t="shared" si="3"/>
        <v>105.94630943592954</v>
      </c>
      <c r="M14">
        <f t="shared" si="4"/>
        <v>89.089871814033927</v>
      </c>
      <c r="N14">
        <f t="shared" si="5"/>
        <v>112.2462048309373</v>
      </c>
      <c r="O14">
        <f t="shared" si="6"/>
        <v>79.37005259840997</v>
      </c>
      <c r="P14">
        <f t="shared" si="7"/>
        <v>125.99210498948732</v>
      </c>
    </row>
    <row r="15" spans="1:18" x14ac:dyDescent="0.25">
      <c r="A15">
        <v>106</v>
      </c>
      <c r="B15">
        <v>-20.21</v>
      </c>
      <c r="C15">
        <v>166.14</v>
      </c>
      <c r="D15">
        <v>-20.2517</v>
      </c>
      <c r="F15">
        <f>20*LOG((SUM(Fundamental!E13:E17)-Fundamental!E15)/4)</f>
        <v>-20.106003206948234</v>
      </c>
      <c r="H15">
        <f t="shared" si="0"/>
        <v>0.1039967930517669</v>
      </c>
      <c r="I15">
        <f t="shared" si="1"/>
        <v>-4.1699999999998738E-2</v>
      </c>
      <c r="J15">
        <v>106</v>
      </c>
      <c r="K15">
        <f t="shared" si="2"/>
        <v>100.05067714425951</v>
      </c>
      <c r="L15">
        <f t="shared" si="3"/>
        <v>112.3030880020853</v>
      </c>
      <c r="M15">
        <f t="shared" si="4"/>
        <v>94.435264122875964</v>
      </c>
      <c r="N15">
        <f t="shared" si="5"/>
        <v>118.98097712079354</v>
      </c>
      <c r="O15">
        <f t="shared" si="6"/>
        <v>84.132255754314571</v>
      </c>
      <c r="P15">
        <f t="shared" si="7"/>
        <v>133.55163128885656</v>
      </c>
    </row>
    <row r="16" spans="1:18" x14ac:dyDescent="0.25">
      <c r="A16">
        <v>112</v>
      </c>
      <c r="B16">
        <v>-18.12</v>
      </c>
      <c r="C16">
        <v>163.79</v>
      </c>
      <c r="D16">
        <v>-18.219000000000001</v>
      </c>
      <c r="F16">
        <f>20*LOG((SUM(Fundamental!E14:E18)-Fundamental!E16)/4)</f>
        <v>-17.897365791207857</v>
      </c>
      <c r="H16">
        <f t="shared" si="0"/>
        <v>0.2226342087921438</v>
      </c>
      <c r="I16">
        <f t="shared" si="1"/>
        <v>-9.9000000000000199E-2</v>
      </c>
      <c r="J16">
        <v>112</v>
      </c>
      <c r="K16">
        <f t="shared" si="2"/>
        <v>105.71392302034967</v>
      </c>
      <c r="L16">
        <f t="shared" si="3"/>
        <v>118.65986656824107</v>
      </c>
      <c r="M16">
        <f t="shared" si="4"/>
        <v>99.780656431718</v>
      </c>
      <c r="N16">
        <f t="shared" si="5"/>
        <v>125.71574941064978</v>
      </c>
      <c r="O16">
        <f t="shared" si="6"/>
        <v>88.894458910219171</v>
      </c>
      <c r="P16">
        <f t="shared" si="7"/>
        <v>141.11115758822581</v>
      </c>
    </row>
    <row r="17" spans="1:16" x14ac:dyDescent="0.25">
      <c r="A17">
        <v>118</v>
      </c>
      <c r="B17">
        <v>-16.07</v>
      </c>
      <c r="C17">
        <v>158.76</v>
      </c>
      <c r="D17">
        <v>-16.379000000000001</v>
      </c>
      <c r="F17">
        <f>20*LOG((SUM(Fundamental!E15:E19)-Fundamental!E17)/4)</f>
        <v>-16.246513205460115</v>
      </c>
      <c r="H17">
        <f t="shared" si="0"/>
        <v>-0.17651320546011462</v>
      </c>
      <c r="I17">
        <f t="shared" si="1"/>
        <v>-0.30900000000000105</v>
      </c>
      <c r="J17">
        <v>118</v>
      </c>
      <c r="K17">
        <f t="shared" si="2"/>
        <v>111.37716889643983</v>
      </c>
      <c r="L17">
        <f t="shared" si="3"/>
        <v>125.01664513439685</v>
      </c>
      <c r="M17">
        <f t="shared" si="4"/>
        <v>105.12604874056004</v>
      </c>
      <c r="N17">
        <f t="shared" si="5"/>
        <v>132.45052170050602</v>
      </c>
      <c r="O17">
        <f t="shared" si="6"/>
        <v>93.656662066123772</v>
      </c>
      <c r="P17">
        <f t="shared" si="7"/>
        <v>148.67068388759503</v>
      </c>
    </row>
    <row r="18" spans="1:16" x14ac:dyDescent="0.25">
      <c r="A18">
        <v>125</v>
      </c>
      <c r="B18">
        <v>-14.26</v>
      </c>
      <c r="C18">
        <v>150.82</v>
      </c>
      <c r="D18">
        <v>-14.5799</v>
      </c>
      <c r="F18">
        <f>20*LOG((SUM(Fundamental!E16:E20)-Fundamental!E18)/4)</f>
        <v>-14.680220523571188</v>
      </c>
      <c r="H18">
        <f t="shared" si="0"/>
        <v>-0.42022052357118866</v>
      </c>
      <c r="I18">
        <f t="shared" si="1"/>
        <v>-0.31990000000000052</v>
      </c>
      <c r="J18">
        <v>125</v>
      </c>
      <c r="K18">
        <f t="shared" si="2"/>
        <v>117.98428908521169</v>
      </c>
      <c r="L18">
        <f t="shared" si="3"/>
        <v>132.43288679491192</v>
      </c>
      <c r="M18">
        <f t="shared" si="4"/>
        <v>111.36233976754241</v>
      </c>
      <c r="N18">
        <f t="shared" si="5"/>
        <v>140.30775603867164</v>
      </c>
      <c r="O18">
        <f t="shared" si="6"/>
        <v>99.212565748012466</v>
      </c>
      <c r="P18">
        <f t="shared" si="7"/>
        <v>157.49013123685916</v>
      </c>
    </row>
    <row r="19" spans="1:16" x14ac:dyDescent="0.25">
      <c r="A19">
        <v>132</v>
      </c>
      <c r="B19">
        <v>-12.72</v>
      </c>
      <c r="C19">
        <v>138.72</v>
      </c>
      <c r="D19">
        <v>-13.670500000000001</v>
      </c>
      <c r="F19">
        <f>20*LOG((SUM(Fundamental!E17:E21)-Fundamental!E19)/4)</f>
        <v>-12.960350104966185</v>
      </c>
      <c r="H19">
        <f t="shared" si="0"/>
        <v>-0.24035010496618447</v>
      </c>
      <c r="I19">
        <f t="shared" si="1"/>
        <v>-0.9504999999999999</v>
      </c>
      <c r="J19">
        <v>132</v>
      </c>
      <c r="K19">
        <f t="shared" si="2"/>
        <v>124.59140927398353</v>
      </c>
      <c r="L19">
        <f t="shared" si="3"/>
        <v>139.84912845542698</v>
      </c>
      <c r="M19">
        <f t="shared" si="4"/>
        <v>117.59863079452478</v>
      </c>
      <c r="N19">
        <f t="shared" si="5"/>
        <v>148.16499037683724</v>
      </c>
      <c r="O19">
        <f t="shared" si="6"/>
        <v>104.76846942990116</v>
      </c>
      <c r="P19">
        <f t="shared" si="7"/>
        <v>166.30957858612325</v>
      </c>
    </row>
    <row r="20" spans="1:16" x14ac:dyDescent="0.25">
      <c r="A20">
        <v>140</v>
      </c>
      <c r="B20">
        <v>-11.61</v>
      </c>
      <c r="C20">
        <v>124.49</v>
      </c>
      <c r="D20">
        <v>-12.1867</v>
      </c>
      <c r="F20">
        <f>20*LOG((SUM(Fundamental!E18:E22)-Fundamental!E20)/4)</f>
        <v>-11.804522380620245</v>
      </c>
      <c r="H20">
        <f t="shared" si="0"/>
        <v>-0.19452238062024563</v>
      </c>
      <c r="I20">
        <f t="shared" si="1"/>
        <v>-0.57670000000000066</v>
      </c>
      <c r="J20">
        <v>140</v>
      </c>
      <c r="K20">
        <f t="shared" si="2"/>
        <v>132.14240377543709</v>
      </c>
      <c r="L20">
        <f t="shared" si="3"/>
        <v>148.32483321030134</v>
      </c>
      <c r="M20">
        <f t="shared" si="4"/>
        <v>124.7258205396475</v>
      </c>
      <c r="N20">
        <f t="shared" si="5"/>
        <v>157.14468676331222</v>
      </c>
      <c r="O20">
        <f t="shared" si="6"/>
        <v>111.11807363777396</v>
      </c>
      <c r="P20">
        <f t="shared" si="7"/>
        <v>176.38894698528225</v>
      </c>
    </row>
    <row r="21" spans="1:16" x14ac:dyDescent="0.25">
      <c r="A21">
        <v>150</v>
      </c>
      <c r="B21">
        <v>-10.76</v>
      </c>
      <c r="C21">
        <v>110.89</v>
      </c>
      <c r="D21">
        <v>-10.7384</v>
      </c>
      <c r="F21">
        <f>20*LOG((SUM(Fundamental!E19:E23)-Fundamental!E21)/4)</f>
        <v>-10.929947760844417</v>
      </c>
      <c r="H21">
        <f t="shared" si="0"/>
        <v>-0.16994776084441732</v>
      </c>
      <c r="I21">
        <f t="shared" si="1"/>
        <v>2.1599999999999397E-2</v>
      </c>
      <c r="J21">
        <v>150</v>
      </c>
      <c r="K21">
        <f t="shared" si="2"/>
        <v>141.58114690225401</v>
      </c>
      <c r="L21">
        <f t="shared" si="3"/>
        <v>158.9194641538943</v>
      </c>
      <c r="M21">
        <f t="shared" si="4"/>
        <v>133.63480772105089</v>
      </c>
      <c r="N21">
        <f t="shared" si="5"/>
        <v>168.36930724640595</v>
      </c>
      <c r="O21">
        <f t="shared" si="6"/>
        <v>119.05507889761496</v>
      </c>
      <c r="P21">
        <f t="shared" si="7"/>
        <v>188.98815748423098</v>
      </c>
    </row>
    <row r="22" spans="1:16" x14ac:dyDescent="0.25">
      <c r="A22">
        <v>160</v>
      </c>
      <c r="B22">
        <v>-10.01</v>
      </c>
      <c r="C22">
        <v>97.52</v>
      </c>
      <c r="D22">
        <v>-10.0619</v>
      </c>
      <c r="F22">
        <f>20*LOG((SUM(Fundamental!E20:E24)-Fundamental!E22)/4)</f>
        <v>-10.002293619481078</v>
      </c>
      <c r="H22">
        <f t="shared" si="0"/>
        <v>7.7063805189219181E-3</v>
      </c>
      <c r="I22">
        <f t="shared" si="1"/>
        <v>-5.1899999999999835E-2</v>
      </c>
      <c r="J22">
        <v>160</v>
      </c>
      <c r="K22">
        <f t="shared" si="2"/>
        <v>151.01989002907095</v>
      </c>
      <c r="L22">
        <f t="shared" si="3"/>
        <v>169.51409509748726</v>
      </c>
      <c r="M22">
        <f t="shared" si="4"/>
        <v>142.54379490245429</v>
      </c>
      <c r="N22">
        <f t="shared" si="5"/>
        <v>179.59392772949968</v>
      </c>
      <c r="O22">
        <f t="shared" si="6"/>
        <v>126.99208415745595</v>
      </c>
      <c r="P22">
        <f t="shared" si="7"/>
        <v>201.58736798317972</v>
      </c>
    </row>
    <row r="23" spans="1:16" x14ac:dyDescent="0.25">
      <c r="A23">
        <v>170</v>
      </c>
      <c r="B23">
        <v>-9.44</v>
      </c>
      <c r="C23">
        <v>84.24</v>
      </c>
      <c r="D23">
        <v>-9.2375799999999995</v>
      </c>
      <c r="F23">
        <f>20*LOG((SUM(Fundamental!E21:E25)-Fundamental!E23)/4)</f>
        <v>-9.4858420859593053</v>
      </c>
      <c r="H23">
        <f t="shared" si="0"/>
        <v>-4.5842085959305834E-2</v>
      </c>
      <c r="I23">
        <f t="shared" si="1"/>
        <v>0.20242000000000004</v>
      </c>
      <c r="J23">
        <v>170</v>
      </c>
      <c r="K23">
        <f t="shared" si="2"/>
        <v>160.4586331558879</v>
      </c>
      <c r="L23">
        <f t="shared" si="3"/>
        <v>180.10872604108019</v>
      </c>
      <c r="M23">
        <f t="shared" si="4"/>
        <v>151.45278208385767</v>
      </c>
      <c r="N23">
        <f t="shared" si="5"/>
        <v>190.81854821259341</v>
      </c>
      <c r="O23">
        <f t="shared" si="6"/>
        <v>134.92908941729695</v>
      </c>
      <c r="P23">
        <f t="shared" si="7"/>
        <v>214.18657848212845</v>
      </c>
    </row>
    <row r="24" spans="1:16" x14ac:dyDescent="0.25">
      <c r="A24">
        <v>180</v>
      </c>
      <c r="B24">
        <v>-9.1199999999999992</v>
      </c>
      <c r="C24">
        <v>71.64</v>
      </c>
      <c r="D24">
        <v>-9.0276800000000001</v>
      </c>
      <c r="F24">
        <f>20*LOG((SUM(Fundamental!E22:E26)-Fundamental!E24)/4)</f>
        <v>-9.3879171668696912</v>
      </c>
      <c r="H24">
        <f t="shared" si="0"/>
        <v>-0.26791716686969202</v>
      </c>
      <c r="I24">
        <f t="shared" si="1"/>
        <v>9.2319999999999069E-2</v>
      </c>
      <c r="J24">
        <v>180</v>
      </c>
      <c r="K24">
        <f t="shared" si="2"/>
        <v>169.89737628270481</v>
      </c>
      <c r="L24">
        <f t="shared" si="3"/>
        <v>190.70335698467315</v>
      </c>
      <c r="M24">
        <f t="shared" si="4"/>
        <v>160.36176926526107</v>
      </c>
      <c r="N24">
        <f t="shared" si="5"/>
        <v>202.04316869568714</v>
      </c>
      <c r="O24">
        <f t="shared" si="6"/>
        <v>142.86609467713794</v>
      </c>
      <c r="P24">
        <f t="shared" si="7"/>
        <v>226.78578898107716</v>
      </c>
    </row>
    <row r="25" spans="1:16" x14ac:dyDescent="0.25">
      <c r="A25">
        <v>190</v>
      </c>
      <c r="B25">
        <v>-8.99</v>
      </c>
      <c r="C25">
        <v>59.18</v>
      </c>
      <c r="D25">
        <v>-9.0579300000000007</v>
      </c>
      <c r="F25">
        <f>20*LOG((SUM(Fundamental!E23:E27)-Fundamental!E25)/4)</f>
        <v>-9.1603313352684452</v>
      </c>
      <c r="H25">
        <f t="shared" si="0"/>
        <v>-0.17033133526844502</v>
      </c>
      <c r="I25">
        <f t="shared" si="1"/>
        <v>-6.793000000000049E-2</v>
      </c>
      <c r="J25">
        <v>190</v>
      </c>
      <c r="K25">
        <f t="shared" si="2"/>
        <v>179.33611940952176</v>
      </c>
      <c r="L25">
        <f t="shared" si="3"/>
        <v>201.29798792826611</v>
      </c>
      <c r="M25">
        <f t="shared" si="4"/>
        <v>169.27075644666445</v>
      </c>
      <c r="N25">
        <f t="shared" si="5"/>
        <v>213.26778917878087</v>
      </c>
      <c r="O25">
        <f t="shared" si="6"/>
        <v>150.80309993697895</v>
      </c>
      <c r="P25">
        <f t="shared" si="7"/>
        <v>239.3849994800259</v>
      </c>
    </row>
    <row r="26" spans="1:16" x14ac:dyDescent="0.25">
      <c r="A26">
        <v>200</v>
      </c>
      <c r="B26">
        <v>-9.11</v>
      </c>
      <c r="C26">
        <v>46.62</v>
      </c>
      <c r="D26">
        <v>-9.1726899999999993</v>
      </c>
      <c r="F26">
        <f>20*LOG((SUM(Fundamental!E24:E28)-Fundamental!E26)/4)</f>
        <v>-9.1436072454483721</v>
      </c>
      <c r="H26">
        <f t="shared" si="0"/>
        <v>-3.360724544837268E-2</v>
      </c>
      <c r="I26">
        <f t="shared" si="1"/>
        <v>-6.2689999999999912E-2</v>
      </c>
      <c r="J26">
        <v>200</v>
      </c>
      <c r="K26">
        <f t="shared" si="2"/>
        <v>188.7748625363387</v>
      </c>
      <c r="L26">
        <f t="shared" si="3"/>
        <v>211.89261887185907</v>
      </c>
      <c r="M26">
        <f t="shared" si="4"/>
        <v>178.17974362806785</v>
      </c>
      <c r="N26">
        <f t="shared" si="5"/>
        <v>224.4924096618746</v>
      </c>
      <c r="O26">
        <f t="shared" si="6"/>
        <v>158.74010519681994</v>
      </c>
      <c r="P26">
        <f t="shared" si="7"/>
        <v>251.98420997897463</v>
      </c>
    </row>
    <row r="27" spans="1:16" x14ac:dyDescent="0.25">
      <c r="A27">
        <v>212</v>
      </c>
      <c r="B27">
        <v>-9.57</v>
      </c>
      <c r="C27">
        <v>35.28</v>
      </c>
      <c r="D27">
        <v>-9.6501400000000004</v>
      </c>
      <c r="F27">
        <f>20*LOG((SUM(Fundamental!E25:E29)-Fundamental!E27)/4)</f>
        <v>-9.7717578162269074</v>
      </c>
      <c r="H27">
        <f t="shared" si="0"/>
        <v>-0.20175781622690714</v>
      </c>
      <c r="I27">
        <f t="shared" si="1"/>
        <v>-8.01400000000001E-2</v>
      </c>
      <c r="J27">
        <v>212</v>
      </c>
      <c r="K27">
        <f t="shared" si="2"/>
        <v>200.10135428851902</v>
      </c>
      <c r="L27">
        <f t="shared" si="3"/>
        <v>224.60617600417061</v>
      </c>
      <c r="M27">
        <f t="shared" si="4"/>
        <v>188.87052824575193</v>
      </c>
      <c r="N27">
        <f t="shared" si="5"/>
        <v>237.96195424158708</v>
      </c>
      <c r="O27">
        <f t="shared" si="6"/>
        <v>168.26451150862914</v>
      </c>
      <c r="P27">
        <f t="shared" si="7"/>
        <v>267.10326257771311</v>
      </c>
    </row>
    <row r="28" spans="1:16" x14ac:dyDescent="0.25">
      <c r="A28">
        <v>224</v>
      </c>
      <c r="B28">
        <v>-10.199999999999999</v>
      </c>
      <c r="C28">
        <v>25.65</v>
      </c>
      <c r="D28">
        <v>-10.3308</v>
      </c>
      <c r="F28">
        <f>20*LOG((SUM(Fundamental!E26:E30)-Fundamental!E28)/4)</f>
        <v>-10.389462356443532</v>
      </c>
      <c r="H28">
        <f t="shared" si="0"/>
        <v>-0.18946235644353315</v>
      </c>
      <c r="I28">
        <f t="shared" si="1"/>
        <v>-0.13080000000000069</v>
      </c>
      <c r="J28">
        <v>224</v>
      </c>
      <c r="K28">
        <f t="shared" si="2"/>
        <v>211.42784604069934</v>
      </c>
      <c r="L28">
        <f t="shared" si="3"/>
        <v>237.31973313648214</v>
      </c>
      <c r="M28">
        <f t="shared" si="4"/>
        <v>199.561312863436</v>
      </c>
      <c r="N28">
        <f t="shared" si="5"/>
        <v>251.43149882129956</v>
      </c>
      <c r="O28">
        <f t="shared" si="6"/>
        <v>177.78891782043834</v>
      </c>
      <c r="P28">
        <f t="shared" si="7"/>
        <v>282.22231517645162</v>
      </c>
    </row>
    <row r="29" spans="1:16" x14ac:dyDescent="0.25">
      <c r="A29">
        <v>236</v>
      </c>
      <c r="B29">
        <v>-11</v>
      </c>
      <c r="C29">
        <v>18.12</v>
      </c>
      <c r="D29">
        <v>-10.611700000000001</v>
      </c>
      <c r="F29">
        <f>20*LOG((SUM(Fundamental!E27:E31)-Fundamental!E29)/4)</f>
        <v>-11.001753620940335</v>
      </c>
      <c r="H29">
        <f t="shared" si="0"/>
        <v>-1.7536209403345993E-3</v>
      </c>
      <c r="I29">
        <f t="shared" si="1"/>
        <v>0.3882999999999992</v>
      </c>
      <c r="J29">
        <v>236</v>
      </c>
      <c r="K29">
        <f t="shared" si="2"/>
        <v>222.75433779287965</v>
      </c>
      <c r="L29">
        <f t="shared" si="3"/>
        <v>250.03329026879371</v>
      </c>
      <c r="M29">
        <f t="shared" si="4"/>
        <v>210.25209748112007</v>
      </c>
      <c r="N29">
        <f t="shared" si="5"/>
        <v>264.90104340101203</v>
      </c>
      <c r="O29">
        <f t="shared" si="6"/>
        <v>187.31332413224754</v>
      </c>
      <c r="P29">
        <f t="shared" si="7"/>
        <v>297.34136777519007</v>
      </c>
    </row>
    <row r="30" spans="1:16" x14ac:dyDescent="0.25">
      <c r="A30">
        <v>250</v>
      </c>
      <c r="B30">
        <v>-11.87</v>
      </c>
      <c r="C30">
        <v>13.64</v>
      </c>
      <c r="D30">
        <v>-11.803800000000001</v>
      </c>
      <c r="F30">
        <f>20*LOG((SUM(Fundamental!E28:E32)-Fundamental!E30)/4)</f>
        <v>-11.702775396132918</v>
      </c>
      <c r="H30">
        <f t="shared" si="0"/>
        <v>0.16722460386708171</v>
      </c>
      <c r="I30">
        <f t="shared" si="1"/>
        <v>6.6199999999998482E-2</v>
      </c>
      <c r="J30">
        <v>250</v>
      </c>
      <c r="K30">
        <f t="shared" si="2"/>
        <v>235.96857817042337</v>
      </c>
      <c r="L30">
        <f t="shared" si="3"/>
        <v>264.86577358982385</v>
      </c>
      <c r="M30">
        <f t="shared" si="4"/>
        <v>222.72467953508482</v>
      </c>
      <c r="N30">
        <f t="shared" si="5"/>
        <v>280.61551207734328</v>
      </c>
      <c r="O30">
        <f t="shared" si="6"/>
        <v>198.42513149602493</v>
      </c>
      <c r="P30">
        <f t="shared" si="7"/>
        <v>314.98026247371831</v>
      </c>
    </row>
    <row r="31" spans="1:16" x14ac:dyDescent="0.25">
      <c r="A31">
        <v>265</v>
      </c>
      <c r="B31">
        <v>-12.37</v>
      </c>
      <c r="C31">
        <v>10.43</v>
      </c>
      <c r="D31">
        <v>-12.663</v>
      </c>
      <c r="F31">
        <f>20*LOG((SUM(Fundamental!E29:E33)-Fundamental!E31)/4)</f>
        <v>-12.02373717326401</v>
      </c>
      <c r="H31">
        <f t="shared" si="0"/>
        <v>0.34626282673598929</v>
      </c>
      <c r="I31">
        <f t="shared" si="1"/>
        <v>-0.29300000000000104</v>
      </c>
      <c r="J31">
        <v>265</v>
      </c>
      <c r="K31">
        <f t="shared" si="2"/>
        <v>250.12669286064877</v>
      </c>
      <c r="L31">
        <f t="shared" si="3"/>
        <v>280.75772000521323</v>
      </c>
      <c r="M31">
        <f t="shared" si="4"/>
        <v>236.0881603071899</v>
      </c>
      <c r="N31">
        <f t="shared" si="5"/>
        <v>297.45244280198386</v>
      </c>
      <c r="O31">
        <f t="shared" si="6"/>
        <v>210.33063938578641</v>
      </c>
      <c r="P31">
        <f t="shared" si="7"/>
        <v>333.8790782221414</v>
      </c>
    </row>
    <row r="32" spans="1:16" x14ac:dyDescent="0.25">
      <c r="A32">
        <v>280</v>
      </c>
      <c r="B32">
        <v>-12.5</v>
      </c>
      <c r="C32">
        <v>6.12</v>
      </c>
      <c r="D32">
        <v>-12.484500000000001</v>
      </c>
      <c r="F32">
        <f>20*LOG((SUM(Fundamental!E30:E34)-Fundamental!E32)/4)</f>
        <v>-12.400522120670768</v>
      </c>
      <c r="H32">
        <f t="shared" si="0"/>
        <v>9.9477879329231911E-2</v>
      </c>
      <c r="I32">
        <f t="shared" si="1"/>
        <v>1.5499999999999403E-2</v>
      </c>
      <c r="J32">
        <v>280</v>
      </c>
      <c r="K32">
        <f t="shared" si="2"/>
        <v>264.28480755087418</v>
      </c>
      <c r="L32">
        <f t="shared" si="3"/>
        <v>296.64966642060267</v>
      </c>
      <c r="M32">
        <f t="shared" si="4"/>
        <v>249.451641079295</v>
      </c>
      <c r="N32">
        <f t="shared" si="5"/>
        <v>314.28937352662444</v>
      </c>
      <c r="O32">
        <f t="shared" si="6"/>
        <v>222.23614727554792</v>
      </c>
      <c r="P32">
        <f t="shared" si="7"/>
        <v>352.77789397056449</v>
      </c>
    </row>
    <row r="33" spans="1:16" x14ac:dyDescent="0.25">
      <c r="A33">
        <v>300</v>
      </c>
      <c r="B33">
        <v>-12.55</v>
      </c>
      <c r="C33">
        <v>0.34</v>
      </c>
      <c r="D33">
        <v>-12.608599999999999</v>
      </c>
      <c r="F33">
        <f>20*LOG((SUM(Fundamental!E31:E35)-Fundamental!E33)/4)</f>
        <v>-12.891190060583384</v>
      </c>
      <c r="H33">
        <f t="shared" si="0"/>
        <v>-0.34119006058338286</v>
      </c>
      <c r="I33">
        <f t="shared" si="1"/>
        <v>-5.8599999999998431E-2</v>
      </c>
      <c r="J33">
        <v>300</v>
      </c>
      <c r="K33">
        <f t="shared" si="2"/>
        <v>283.16229380450801</v>
      </c>
      <c r="L33">
        <f t="shared" si="3"/>
        <v>317.83892830778859</v>
      </c>
      <c r="M33">
        <f t="shared" si="4"/>
        <v>267.26961544210178</v>
      </c>
      <c r="N33">
        <f t="shared" si="5"/>
        <v>336.73861449281191</v>
      </c>
      <c r="O33">
        <f t="shared" si="6"/>
        <v>238.11015779522992</v>
      </c>
      <c r="P33">
        <f t="shared" si="7"/>
        <v>377.97631496846196</v>
      </c>
    </row>
    <row r="34" spans="1:16" x14ac:dyDescent="0.25">
      <c r="A34">
        <v>315</v>
      </c>
      <c r="B34">
        <v>-12.73</v>
      </c>
      <c r="C34">
        <v>-6.66</v>
      </c>
      <c r="D34">
        <v>-12.5718</v>
      </c>
      <c r="F34">
        <f>20*LOG((SUM(Fundamental!E32:E36)-Fundamental!E34)/4)</f>
        <v>-12.987573981172819</v>
      </c>
      <c r="H34">
        <f t="shared" si="0"/>
        <v>-0.25757398117281838</v>
      </c>
      <c r="I34">
        <f t="shared" si="1"/>
        <v>0.15820000000000078</v>
      </c>
      <c r="J34">
        <v>315</v>
      </c>
      <c r="K34">
        <f t="shared" si="2"/>
        <v>297.32040849473344</v>
      </c>
      <c r="L34">
        <f t="shared" si="3"/>
        <v>333.73087472317803</v>
      </c>
      <c r="M34">
        <f t="shared" si="4"/>
        <v>280.63309621420689</v>
      </c>
      <c r="N34">
        <f t="shared" si="5"/>
        <v>353.57554521745249</v>
      </c>
      <c r="O34">
        <f t="shared" si="6"/>
        <v>250.0156656849914</v>
      </c>
      <c r="P34">
        <f t="shared" si="7"/>
        <v>396.87513071688505</v>
      </c>
    </row>
    <row r="35" spans="1:16" x14ac:dyDescent="0.25">
      <c r="A35">
        <v>335</v>
      </c>
      <c r="B35">
        <v>-13.17</v>
      </c>
      <c r="C35">
        <v>-13.4</v>
      </c>
      <c r="D35">
        <v>-13.191000000000001</v>
      </c>
      <c r="F35">
        <f>20*LOG((SUM(Fundamental!E33:E37)-Fundamental!E35)/4)</f>
        <v>-13.132243482659449</v>
      </c>
      <c r="H35">
        <f t="shared" si="0"/>
        <v>3.7756517340550744E-2</v>
      </c>
      <c r="I35">
        <f t="shared" si="1"/>
        <v>-2.1000000000000796E-2</v>
      </c>
      <c r="J35">
        <v>335</v>
      </c>
      <c r="K35">
        <f t="shared" si="2"/>
        <v>316.19789474836733</v>
      </c>
      <c r="L35">
        <f t="shared" si="3"/>
        <v>354.92013661036395</v>
      </c>
      <c r="M35">
        <f t="shared" si="4"/>
        <v>298.45107057701364</v>
      </c>
      <c r="N35">
        <f t="shared" si="5"/>
        <v>376.02478618363995</v>
      </c>
      <c r="O35">
        <f t="shared" si="6"/>
        <v>265.88967620467338</v>
      </c>
      <c r="P35">
        <f t="shared" si="7"/>
        <v>422.07355171478252</v>
      </c>
    </row>
    <row r="36" spans="1:16" x14ac:dyDescent="0.25">
      <c r="A36">
        <v>355</v>
      </c>
      <c r="B36">
        <v>-13.77</v>
      </c>
      <c r="C36">
        <v>-18.72</v>
      </c>
      <c r="D36">
        <v>-13.943</v>
      </c>
      <c r="F36">
        <f>20*LOG((SUM(Fundamental!E34:E38)-Fundamental!E36)/4)</f>
        <v>-13.645928292763275</v>
      </c>
      <c r="H36">
        <f t="shared" si="0"/>
        <v>0.124071707236725</v>
      </c>
      <c r="I36">
        <f t="shared" si="1"/>
        <v>-0.17300000000000004</v>
      </c>
      <c r="J36">
        <v>355</v>
      </c>
      <c r="K36">
        <f t="shared" si="2"/>
        <v>335.07538100200117</v>
      </c>
      <c r="L36">
        <f t="shared" si="3"/>
        <v>376.10939849754982</v>
      </c>
      <c r="M36">
        <f t="shared" si="4"/>
        <v>316.26904493982045</v>
      </c>
      <c r="N36">
        <f t="shared" si="5"/>
        <v>398.47402714982741</v>
      </c>
      <c r="O36">
        <f t="shared" si="6"/>
        <v>281.76368672435541</v>
      </c>
      <c r="P36">
        <f t="shared" si="7"/>
        <v>447.27197271268</v>
      </c>
    </row>
    <row r="37" spans="1:16" x14ac:dyDescent="0.25">
      <c r="A37">
        <v>375</v>
      </c>
      <c r="B37">
        <v>-14.23</v>
      </c>
      <c r="C37">
        <v>-23.84</v>
      </c>
      <c r="D37">
        <v>-14.0741</v>
      </c>
      <c r="F37">
        <f>20*LOG((SUM(Fundamental!E35:E39)-Fundamental!E37)/4)</f>
        <v>-14.126180135714485</v>
      </c>
      <c r="H37">
        <f t="shared" si="0"/>
        <v>0.10381986428551571</v>
      </c>
      <c r="I37">
        <f t="shared" si="1"/>
        <v>0.15590000000000082</v>
      </c>
      <c r="J37">
        <v>375</v>
      </c>
      <c r="K37">
        <f t="shared" si="2"/>
        <v>353.95286725563506</v>
      </c>
      <c r="L37">
        <f t="shared" si="3"/>
        <v>397.29866038473574</v>
      </c>
      <c r="M37">
        <f t="shared" si="4"/>
        <v>334.08701930262725</v>
      </c>
      <c r="N37">
        <f t="shared" si="5"/>
        <v>420.92326811601487</v>
      </c>
      <c r="O37">
        <f t="shared" si="6"/>
        <v>297.63769724403738</v>
      </c>
      <c r="P37">
        <f t="shared" si="7"/>
        <v>472.47039371057747</v>
      </c>
    </row>
    <row r="38" spans="1:16" x14ac:dyDescent="0.25">
      <c r="A38">
        <v>400</v>
      </c>
      <c r="B38">
        <v>-14.64</v>
      </c>
      <c r="C38">
        <v>-29.92</v>
      </c>
      <c r="D38">
        <v>-14.546099999999999</v>
      </c>
      <c r="F38">
        <f>20*LOG((SUM(Fundamental!E36:E40)-Fundamental!E38)/4)</f>
        <v>-14.786747251074344</v>
      </c>
      <c r="H38">
        <f t="shared" si="0"/>
        <v>-0.14674725107434305</v>
      </c>
      <c r="I38">
        <f t="shared" si="1"/>
        <v>9.3900000000001427E-2</v>
      </c>
      <c r="J38">
        <v>400</v>
      </c>
      <c r="K38">
        <f t="shared" si="2"/>
        <v>377.5497250726774</v>
      </c>
      <c r="L38">
        <f t="shared" si="3"/>
        <v>423.78523774371814</v>
      </c>
      <c r="M38">
        <f t="shared" si="4"/>
        <v>356.35948725613571</v>
      </c>
      <c r="N38">
        <f t="shared" si="5"/>
        <v>448.98481932374921</v>
      </c>
      <c r="O38">
        <f t="shared" si="6"/>
        <v>317.48021039363988</v>
      </c>
      <c r="P38">
        <f t="shared" si="7"/>
        <v>503.96841995794927</v>
      </c>
    </row>
    <row r="39" spans="1:16" x14ac:dyDescent="0.25">
      <c r="A39">
        <v>425</v>
      </c>
      <c r="B39">
        <v>-15.17</v>
      </c>
      <c r="C39">
        <v>-36.17</v>
      </c>
      <c r="D39">
        <v>-15.527200000000001</v>
      </c>
      <c r="F39">
        <f>20*LOG((SUM(Fundamental!E37:E41)-Fundamental!E39)/4)</f>
        <v>-15.466124674993944</v>
      </c>
      <c r="H39">
        <f t="shared" si="0"/>
        <v>-0.29612467499394413</v>
      </c>
      <c r="I39">
        <f t="shared" si="1"/>
        <v>-0.35720000000000063</v>
      </c>
      <c r="J39">
        <v>425</v>
      </c>
      <c r="K39">
        <f t="shared" si="2"/>
        <v>401.1465828897197</v>
      </c>
      <c r="L39">
        <f t="shared" si="3"/>
        <v>450.27181510270049</v>
      </c>
      <c r="M39">
        <f t="shared" si="4"/>
        <v>378.63195520964422</v>
      </c>
      <c r="N39">
        <f t="shared" si="5"/>
        <v>477.04637053148355</v>
      </c>
      <c r="O39">
        <f t="shared" si="6"/>
        <v>337.32272354324238</v>
      </c>
      <c r="P39">
        <f t="shared" si="7"/>
        <v>535.46644620532106</v>
      </c>
    </row>
    <row r="40" spans="1:16" x14ac:dyDescent="0.25">
      <c r="A40">
        <v>450</v>
      </c>
      <c r="B40">
        <v>-15.83</v>
      </c>
      <c r="C40">
        <v>-42.23</v>
      </c>
      <c r="D40">
        <v>-16.304200000000002</v>
      </c>
      <c r="F40">
        <f>20*LOG((SUM(Fundamental!E38:E42)-Fundamental!E40)/4)</f>
        <v>-15.840555974988199</v>
      </c>
      <c r="H40">
        <f t="shared" si="0"/>
        <v>-1.0555974988198713E-2</v>
      </c>
      <c r="I40">
        <f t="shared" si="1"/>
        <v>-0.47420000000000151</v>
      </c>
      <c r="J40">
        <v>450</v>
      </c>
      <c r="K40">
        <f t="shared" si="2"/>
        <v>424.74344070676204</v>
      </c>
      <c r="L40">
        <f t="shared" si="3"/>
        <v>476.75839246168289</v>
      </c>
      <c r="M40">
        <f t="shared" si="4"/>
        <v>400.90442316315267</v>
      </c>
      <c r="N40">
        <f t="shared" si="5"/>
        <v>505.10792173921789</v>
      </c>
      <c r="O40">
        <f t="shared" si="6"/>
        <v>357.16523669284487</v>
      </c>
      <c r="P40">
        <f t="shared" si="7"/>
        <v>566.96447245269292</v>
      </c>
    </row>
    <row r="41" spans="1:16" x14ac:dyDescent="0.25">
      <c r="A41">
        <v>475</v>
      </c>
      <c r="B41">
        <v>-16.7</v>
      </c>
      <c r="C41">
        <v>-47.95</v>
      </c>
      <c r="D41">
        <v>-16.684799999999999</v>
      </c>
      <c r="F41">
        <f>20*LOG((SUM(Fundamental!E39:E43)-Fundamental!E41)/4)</f>
        <v>-16.605381924329649</v>
      </c>
      <c r="H41">
        <f t="shared" si="0"/>
        <v>9.4618075670350521E-2</v>
      </c>
      <c r="I41">
        <f t="shared" si="1"/>
        <v>1.5200000000000102E-2</v>
      </c>
      <c r="J41">
        <v>475</v>
      </c>
      <c r="K41">
        <f t="shared" si="2"/>
        <v>448.34029852380439</v>
      </c>
      <c r="L41">
        <f t="shared" si="3"/>
        <v>503.24496982066529</v>
      </c>
      <c r="M41">
        <f t="shared" si="4"/>
        <v>423.17689111666118</v>
      </c>
      <c r="N41">
        <f t="shared" si="5"/>
        <v>533.16947294695217</v>
      </c>
      <c r="O41">
        <f t="shared" si="6"/>
        <v>377.00774984244737</v>
      </c>
      <c r="P41">
        <f t="shared" si="7"/>
        <v>598.46249870006477</v>
      </c>
    </row>
    <row r="42" spans="1:16" x14ac:dyDescent="0.25">
      <c r="A42">
        <v>500</v>
      </c>
      <c r="B42">
        <v>-17.7</v>
      </c>
      <c r="C42">
        <v>-53.7</v>
      </c>
      <c r="D42">
        <v>-17.855599999999999</v>
      </c>
      <c r="F42">
        <f>20*LOG((SUM(Fundamental!E40:E44)-Fundamental!E42)/4)</f>
        <v>-17.915458989964193</v>
      </c>
      <c r="H42">
        <f t="shared" si="0"/>
        <v>-0.2154589899641941</v>
      </c>
      <c r="I42">
        <f t="shared" si="1"/>
        <v>-0.15559999999999974</v>
      </c>
      <c r="J42">
        <v>500</v>
      </c>
      <c r="K42">
        <f t="shared" si="2"/>
        <v>471.93715634084674</v>
      </c>
      <c r="L42">
        <f t="shared" si="3"/>
        <v>529.73154717964769</v>
      </c>
      <c r="M42">
        <f t="shared" si="4"/>
        <v>445.44935907016963</v>
      </c>
      <c r="N42">
        <f t="shared" si="5"/>
        <v>561.23102415468657</v>
      </c>
      <c r="O42">
        <f t="shared" si="6"/>
        <v>396.85026299204986</v>
      </c>
      <c r="P42">
        <f t="shared" si="7"/>
        <v>629.96052494743662</v>
      </c>
    </row>
    <row r="43" spans="1:16" x14ac:dyDescent="0.25">
      <c r="A43">
        <v>530</v>
      </c>
      <c r="B43">
        <v>-18.86</v>
      </c>
      <c r="C43">
        <v>-59.32</v>
      </c>
      <c r="D43">
        <v>-18.330300000000001</v>
      </c>
      <c r="F43">
        <f>20*LOG((SUM(Fundamental!E41:E45)-Fundamental!E43)/4)</f>
        <v>-19.481580489058192</v>
      </c>
      <c r="H43">
        <f t="shared" si="0"/>
        <v>-0.62158048905819285</v>
      </c>
      <c r="I43">
        <f t="shared" si="1"/>
        <v>0.52969999999999828</v>
      </c>
      <c r="J43">
        <v>530</v>
      </c>
      <c r="K43">
        <f t="shared" si="2"/>
        <v>500.25338572129755</v>
      </c>
      <c r="L43">
        <f t="shared" si="3"/>
        <v>561.51544001042646</v>
      </c>
      <c r="M43">
        <f t="shared" si="4"/>
        <v>472.17632061437979</v>
      </c>
      <c r="N43">
        <f t="shared" si="5"/>
        <v>594.90488560396773</v>
      </c>
      <c r="O43">
        <f t="shared" si="6"/>
        <v>420.66127877157282</v>
      </c>
      <c r="P43">
        <f t="shared" si="7"/>
        <v>667.7581564442828</v>
      </c>
    </row>
    <row r="44" spans="1:16" x14ac:dyDescent="0.25">
      <c r="A44">
        <v>560</v>
      </c>
      <c r="B44">
        <v>-20.440000000000001</v>
      </c>
      <c r="C44">
        <v>-61.94</v>
      </c>
      <c r="D44">
        <v>-19.9192</v>
      </c>
      <c r="F44">
        <f>20*LOG((SUM(Fundamental!E42:E46)-Fundamental!E44)/4)</f>
        <v>-20.988255891858543</v>
      </c>
      <c r="H44">
        <f t="shared" si="0"/>
        <v>-0.54825589185854184</v>
      </c>
      <c r="I44">
        <f t="shared" si="1"/>
        <v>0.52080000000000126</v>
      </c>
      <c r="J44">
        <v>560</v>
      </c>
      <c r="K44">
        <f t="shared" si="2"/>
        <v>528.56961510174835</v>
      </c>
      <c r="L44">
        <f t="shared" si="3"/>
        <v>593.29933284120534</v>
      </c>
      <c r="M44">
        <f t="shared" si="4"/>
        <v>498.90328215859</v>
      </c>
      <c r="N44">
        <f t="shared" si="5"/>
        <v>628.57874705324889</v>
      </c>
      <c r="O44">
        <f t="shared" si="6"/>
        <v>444.47229455109584</v>
      </c>
      <c r="P44">
        <f t="shared" si="7"/>
        <v>705.55578794112898</v>
      </c>
    </row>
    <row r="45" spans="1:16" x14ac:dyDescent="0.25">
      <c r="A45">
        <v>600</v>
      </c>
      <c r="B45">
        <v>-22.53</v>
      </c>
      <c r="C45">
        <v>-58.76</v>
      </c>
      <c r="D45">
        <v>-24.3706</v>
      </c>
      <c r="F45">
        <f>20*LOG((SUM(Fundamental!E43:E47)-Fundamental!E45)/4)</f>
        <v>-22.440501735075511</v>
      </c>
      <c r="H45">
        <f t="shared" si="0"/>
        <v>8.9498264924490201E-2</v>
      </c>
      <c r="I45">
        <f t="shared" si="1"/>
        <v>-1.8405999999999985</v>
      </c>
      <c r="J45">
        <v>600</v>
      </c>
      <c r="K45">
        <f t="shared" si="2"/>
        <v>566.32458760901602</v>
      </c>
      <c r="L45">
        <f t="shared" si="3"/>
        <v>635.67785661557718</v>
      </c>
      <c r="M45">
        <f t="shared" si="4"/>
        <v>534.53923088420356</v>
      </c>
      <c r="N45">
        <f t="shared" si="5"/>
        <v>673.47722898562381</v>
      </c>
      <c r="O45">
        <f t="shared" si="6"/>
        <v>476.22031559045985</v>
      </c>
      <c r="P45">
        <f t="shared" si="7"/>
        <v>755.95262993692393</v>
      </c>
    </row>
    <row r="46" spans="1:16" x14ac:dyDescent="0.25">
      <c r="A46">
        <v>630</v>
      </c>
      <c r="B46">
        <v>-24.79</v>
      </c>
      <c r="C46">
        <v>-49.52</v>
      </c>
      <c r="D46">
        <v>-26.026299999999999</v>
      </c>
      <c r="F46">
        <f>20*LOG((SUM(Fundamental!E44:E48)-Fundamental!E46)/4)</f>
        <v>-24.093421503018966</v>
      </c>
      <c r="H46">
        <f t="shared" si="0"/>
        <v>0.69657849698103291</v>
      </c>
      <c r="I46">
        <f t="shared" si="1"/>
        <v>-1.2363</v>
      </c>
      <c r="J46">
        <v>630</v>
      </c>
      <c r="K46">
        <f t="shared" si="2"/>
        <v>594.64081698946688</v>
      </c>
      <c r="L46">
        <f t="shared" si="3"/>
        <v>667.46174944635607</v>
      </c>
      <c r="M46">
        <f t="shared" si="4"/>
        <v>561.26619242841377</v>
      </c>
      <c r="N46">
        <f t="shared" si="5"/>
        <v>707.15109043490497</v>
      </c>
      <c r="O46">
        <f t="shared" si="6"/>
        <v>500.03133136998281</v>
      </c>
      <c r="P46">
        <f t="shared" si="7"/>
        <v>793.75026143377011</v>
      </c>
    </row>
    <row r="47" spans="1:16" x14ac:dyDescent="0.25">
      <c r="A47">
        <v>670</v>
      </c>
      <c r="B47">
        <v>-25.91</v>
      </c>
      <c r="C47">
        <v>-38.020000000000003</v>
      </c>
      <c r="D47">
        <v>-25.7014</v>
      </c>
      <c r="F47">
        <f>20*LOG((SUM(Fundamental!E45:E49)-Fundamental!E47)/4)</f>
        <v>-25.404969626856012</v>
      </c>
      <c r="H47">
        <f t="shared" si="0"/>
        <v>0.50503037314398824</v>
      </c>
      <c r="I47">
        <f t="shared" si="1"/>
        <v>0.20860000000000056</v>
      </c>
      <c r="J47">
        <v>670</v>
      </c>
      <c r="K47">
        <f t="shared" si="2"/>
        <v>632.39578949673466</v>
      </c>
      <c r="L47">
        <f t="shared" si="3"/>
        <v>709.84027322072791</v>
      </c>
      <c r="M47">
        <f t="shared" si="4"/>
        <v>596.90214115402728</v>
      </c>
      <c r="N47">
        <f t="shared" si="5"/>
        <v>752.04957236727989</v>
      </c>
      <c r="O47">
        <f t="shared" si="6"/>
        <v>531.77935240934676</v>
      </c>
      <c r="P47">
        <f t="shared" si="7"/>
        <v>844.14710342956505</v>
      </c>
    </row>
    <row r="48" spans="1:16" x14ac:dyDescent="0.25">
      <c r="A48">
        <v>710</v>
      </c>
      <c r="B48">
        <v>-25.89</v>
      </c>
      <c r="C48">
        <v>-29.81</v>
      </c>
      <c r="D48">
        <v>-25.785</v>
      </c>
      <c r="F48">
        <f>20*LOG((SUM(Fundamental!E46:E50)-Fundamental!E48)/4)</f>
        <v>-26.152681381827449</v>
      </c>
      <c r="H48">
        <f t="shared" si="0"/>
        <v>-0.26268138182744849</v>
      </c>
      <c r="I48">
        <f t="shared" si="1"/>
        <v>0.10500000000000043</v>
      </c>
      <c r="J48">
        <v>710</v>
      </c>
      <c r="K48">
        <f t="shared" si="2"/>
        <v>670.15076200400233</v>
      </c>
      <c r="L48">
        <f t="shared" si="3"/>
        <v>752.21879699509964</v>
      </c>
      <c r="M48">
        <f t="shared" si="4"/>
        <v>632.53808987964089</v>
      </c>
      <c r="N48">
        <f t="shared" si="5"/>
        <v>796.94805429965481</v>
      </c>
      <c r="O48">
        <f t="shared" si="6"/>
        <v>563.52737344871082</v>
      </c>
      <c r="P48">
        <f t="shared" si="7"/>
        <v>894.54394542535999</v>
      </c>
    </row>
    <row r="49" spans="1:16" x14ac:dyDescent="0.25">
      <c r="A49">
        <v>750</v>
      </c>
      <c r="B49">
        <v>-25.84</v>
      </c>
      <c r="C49">
        <v>-24.37</v>
      </c>
      <c r="D49">
        <v>-25.813600000000001</v>
      </c>
      <c r="F49">
        <f>20*LOG((SUM(Fundamental!E47:E51)-Fundamental!E49)/4)</f>
        <v>-26.46239241414132</v>
      </c>
      <c r="H49">
        <f t="shared" si="0"/>
        <v>-0.62239241414131996</v>
      </c>
      <c r="I49">
        <f t="shared" si="1"/>
        <v>2.6399999999998869E-2</v>
      </c>
      <c r="J49">
        <v>750</v>
      </c>
      <c r="K49">
        <f t="shared" si="2"/>
        <v>707.90573451127011</v>
      </c>
      <c r="L49">
        <f t="shared" si="3"/>
        <v>794.59732076947148</v>
      </c>
      <c r="M49">
        <f t="shared" si="4"/>
        <v>668.17403860525451</v>
      </c>
      <c r="N49">
        <f t="shared" si="5"/>
        <v>841.84653623202973</v>
      </c>
      <c r="O49">
        <f t="shared" si="6"/>
        <v>595.27539448807477</v>
      </c>
      <c r="P49">
        <f t="shared" si="7"/>
        <v>944.94078742115494</v>
      </c>
    </row>
    <row r="50" spans="1:16" x14ac:dyDescent="0.25">
      <c r="A50">
        <v>800</v>
      </c>
      <c r="B50">
        <v>-25.75</v>
      </c>
      <c r="C50">
        <v>-17.329999999999998</v>
      </c>
      <c r="D50">
        <v>-26.089500000000001</v>
      </c>
      <c r="F50">
        <f>20*LOG((SUM(Fundamental!E48:E52)-Fundamental!E50)/4)</f>
        <v>-25.584449266718991</v>
      </c>
      <c r="H50">
        <f t="shared" si="0"/>
        <v>0.16555073328100889</v>
      </c>
      <c r="I50">
        <f t="shared" si="1"/>
        <v>-0.33950000000000102</v>
      </c>
      <c r="J50">
        <v>800</v>
      </c>
      <c r="K50">
        <f t="shared" si="2"/>
        <v>755.09945014535481</v>
      </c>
      <c r="L50">
        <f t="shared" si="3"/>
        <v>847.57047548743628</v>
      </c>
      <c r="M50">
        <f t="shared" si="4"/>
        <v>712.71897451227142</v>
      </c>
      <c r="N50">
        <f t="shared" si="5"/>
        <v>897.96963864749841</v>
      </c>
      <c r="O50">
        <f t="shared" si="6"/>
        <v>634.96042078727976</v>
      </c>
      <c r="P50">
        <f t="shared" si="7"/>
        <v>1007.9368399158985</v>
      </c>
    </row>
    <row r="51" spans="1:16" x14ac:dyDescent="0.25">
      <c r="A51">
        <v>850</v>
      </c>
      <c r="B51">
        <v>-25.14</v>
      </c>
      <c r="C51">
        <v>-9.09</v>
      </c>
      <c r="D51">
        <v>-24.922000000000001</v>
      </c>
      <c r="F51">
        <f>20*LOG((SUM(Fundamental!E49:E53)-Fundamental!E51)/4)</f>
        <v>-24.375441571653571</v>
      </c>
      <c r="H51">
        <f t="shared" si="0"/>
        <v>0.76455842834642951</v>
      </c>
      <c r="I51">
        <f t="shared" si="1"/>
        <v>0.21799999999999997</v>
      </c>
      <c r="J51">
        <v>850</v>
      </c>
      <c r="K51">
        <f t="shared" si="2"/>
        <v>802.29316577943939</v>
      </c>
      <c r="L51">
        <f t="shared" si="3"/>
        <v>900.54363020540097</v>
      </c>
      <c r="M51">
        <f t="shared" si="4"/>
        <v>757.26391041928844</v>
      </c>
      <c r="N51">
        <f t="shared" si="5"/>
        <v>954.09274106296709</v>
      </c>
      <c r="O51">
        <f t="shared" si="6"/>
        <v>674.64544708648475</v>
      </c>
      <c r="P51">
        <f t="shared" si="7"/>
        <v>1070.9328924106421</v>
      </c>
    </row>
    <row r="52" spans="1:16" x14ac:dyDescent="0.25">
      <c r="A52">
        <v>900</v>
      </c>
      <c r="B52">
        <v>-23.51</v>
      </c>
      <c r="C52">
        <v>0.15</v>
      </c>
      <c r="D52">
        <v>-23.0228</v>
      </c>
      <c r="F52">
        <f>20*LOG((SUM(Fundamental!E50:E54)-Fundamental!E52)/4)</f>
        <v>-23.286889033634701</v>
      </c>
      <c r="H52">
        <f t="shared" si="0"/>
        <v>0.22311096636530081</v>
      </c>
      <c r="I52">
        <f t="shared" si="1"/>
        <v>0.48720000000000141</v>
      </c>
      <c r="J52">
        <v>900</v>
      </c>
      <c r="K52">
        <f t="shared" si="2"/>
        <v>849.48688141352409</v>
      </c>
      <c r="L52">
        <f t="shared" si="3"/>
        <v>953.51678492336578</v>
      </c>
      <c r="M52">
        <f t="shared" si="4"/>
        <v>801.80884632630534</v>
      </c>
      <c r="N52">
        <f t="shared" si="5"/>
        <v>1010.2158434784358</v>
      </c>
      <c r="O52">
        <f t="shared" si="6"/>
        <v>714.33047338568974</v>
      </c>
      <c r="P52">
        <f t="shared" si="7"/>
        <v>1133.9289449053858</v>
      </c>
    </row>
    <row r="53" spans="1:16" x14ac:dyDescent="0.25">
      <c r="A53">
        <v>950</v>
      </c>
      <c r="B53">
        <v>-21.08</v>
      </c>
      <c r="C53">
        <v>4.1399999999999997</v>
      </c>
      <c r="D53">
        <v>-21.455100000000002</v>
      </c>
      <c r="F53">
        <f>20*LOG((SUM(Fundamental!E51:E55)-Fundamental!E53)/4)</f>
        <v>-21.22321286716716</v>
      </c>
      <c r="H53">
        <f t="shared" si="0"/>
        <v>-0.14321286716716131</v>
      </c>
      <c r="I53">
        <f t="shared" si="1"/>
        <v>-0.37510000000000332</v>
      </c>
      <c r="J53">
        <v>950</v>
      </c>
      <c r="K53">
        <f t="shared" si="2"/>
        <v>896.68059704760879</v>
      </c>
      <c r="L53">
        <f t="shared" si="3"/>
        <v>1006.4899396413306</v>
      </c>
      <c r="M53">
        <f t="shared" si="4"/>
        <v>846.35378223332236</v>
      </c>
      <c r="N53">
        <f t="shared" si="5"/>
        <v>1066.3389458939043</v>
      </c>
      <c r="O53">
        <f t="shared" si="6"/>
        <v>754.01549968489473</v>
      </c>
      <c r="P53">
        <f t="shared" si="7"/>
        <v>1196.9249974001295</v>
      </c>
    </row>
    <row r="54" spans="1:16" x14ac:dyDescent="0.25">
      <c r="A54">
        <v>1000</v>
      </c>
      <c r="B54">
        <v>-19.73</v>
      </c>
      <c r="C54">
        <v>-3.51</v>
      </c>
      <c r="D54">
        <v>-20.491399999999999</v>
      </c>
      <c r="F54">
        <f>20*LOG((SUM(Fundamental!E52:E56)-Fundamental!E54)/4)</f>
        <v>-20.763806659817817</v>
      </c>
      <c r="H54">
        <f t="shared" si="0"/>
        <v>-1.0338066598178166</v>
      </c>
      <c r="I54">
        <f t="shared" si="1"/>
        <v>-0.7613999999999983</v>
      </c>
      <c r="J54">
        <v>1000</v>
      </c>
      <c r="K54">
        <f t="shared" si="2"/>
        <v>943.87431268169348</v>
      </c>
      <c r="L54">
        <f t="shared" si="3"/>
        <v>1059.4630943592954</v>
      </c>
      <c r="M54">
        <f t="shared" si="4"/>
        <v>890.89871814033927</v>
      </c>
      <c r="N54">
        <f t="shared" si="5"/>
        <v>1122.4620483093731</v>
      </c>
      <c r="O54">
        <f t="shared" si="6"/>
        <v>793.70052598409973</v>
      </c>
      <c r="P54">
        <f t="shared" si="7"/>
        <v>1259.9210498948732</v>
      </c>
    </row>
    <row r="55" spans="1:16" x14ac:dyDescent="0.25">
      <c r="A55">
        <v>1060</v>
      </c>
      <c r="B55">
        <v>-19.440000000000001</v>
      </c>
      <c r="C55">
        <v>-14.62</v>
      </c>
      <c r="D55">
        <v>-20.090599999999998</v>
      </c>
      <c r="F55">
        <f>20*LOG((SUM(Fundamental!E53:E57)-Fundamental!E55)/4)</f>
        <v>-21.052098424260215</v>
      </c>
      <c r="H55">
        <f t="shared" si="0"/>
        <v>-1.6120984242602141</v>
      </c>
      <c r="I55">
        <f t="shared" si="1"/>
        <v>-0.65059999999999718</v>
      </c>
      <c r="J55">
        <v>1060</v>
      </c>
      <c r="K55">
        <f t="shared" si="2"/>
        <v>1000.5067714425951</v>
      </c>
      <c r="L55">
        <f t="shared" si="3"/>
        <v>1123.0308800208529</v>
      </c>
      <c r="M55">
        <f t="shared" si="4"/>
        <v>944.35264122875958</v>
      </c>
      <c r="N55">
        <f t="shared" si="5"/>
        <v>1189.8097712079355</v>
      </c>
      <c r="O55">
        <f t="shared" si="6"/>
        <v>841.32255754314565</v>
      </c>
      <c r="P55">
        <f t="shared" si="7"/>
        <v>1335.5163128885656</v>
      </c>
    </row>
    <row r="56" spans="1:16" x14ac:dyDescent="0.25">
      <c r="A56">
        <v>1120</v>
      </c>
      <c r="B56">
        <v>-19.63</v>
      </c>
      <c r="C56">
        <v>-23.22</v>
      </c>
      <c r="D56">
        <v>-20.0029</v>
      </c>
      <c r="F56">
        <f>20*LOG((SUM(Fundamental!E54:E58)-Fundamental!E56)/4)</f>
        <v>-19.816760561414149</v>
      </c>
      <c r="H56">
        <f t="shared" si="0"/>
        <v>-0.18676056141415032</v>
      </c>
      <c r="I56">
        <f t="shared" si="1"/>
        <v>-0.37290000000000134</v>
      </c>
      <c r="J56">
        <v>1120</v>
      </c>
      <c r="K56">
        <f t="shared" si="2"/>
        <v>1057.1392302034967</v>
      </c>
      <c r="L56">
        <f t="shared" si="3"/>
        <v>1186.5986656824107</v>
      </c>
      <c r="M56">
        <f t="shared" si="4"/>
        <v>997.80656431718</v>
      </c>
      <c r="N56">
        <f t="shared" si="5"/>
        <v>1257.1574941064978</v>
      </c>
      <c r="O56">
        <f t="shared" si="6"/>
        <v>888.94458910219169</v>
      </c>
      <c r="P56">
        <f t="shared" si="7"/>
        <v>1411.111575882258</v>
      </c>
    </row>
    <row r="57" spans="1:16" x14ac:dyDescent="0.25">
      <c r="A57">
        <v>1180</v>
      </c>
      <c r="B57">
        <v>-20.34</v>
      </c>
      <c r="C57">
        <v>-26.47</v>
      </c>
      <c r="D57">
        <v>-19.994399999999999</v>
      </c>
      <c r="F57">
        <f>20*LOG((SUM(Fundamental!E55:E59)-Fundamental!E57)/4)</f>
        <v>-19.59994857876088</v>
      </c>
      <c r="H57">
        <f t="shared" si="0"/>
        <v>0.74005142123911938</v>
      </c>
      <c r="I57">
        <f t="shared" si="1"/>
        <v>0.34560000000000102</v>
      </c>
      <c r="J57">
        <v>1180</v>
      </c>
      <c r="K57">
        <f t="shared" si="2"/>
        <v>1113.7716889643982</v>
      </c>
      <c r="L57">
        <f t="shared" si="3"/>
        <v>1250.1664513439684</v>
      </c>
      <c r="M57">
        <f t="shared" si="4"/>
        <v>1051.2604874056003</v>
      </c>
      <c r="N57">
        <f t="shared" si="5"/>
        <v>1324.5052170050601</v>
      </c>
      <c r="O57">
        <f t="shared" si="6"/>
        <v>936.56662066123772</v>
      </c>
      <c r="P57">
        <f t="shared" si="7"/>
        <v>1486.7068388759503</v>
      </c>
    </row>
    <row r="58" spans="1:16" x14ac:dyDescent="0.25">
      <c r="A58">
        <v>1250</v>
      </c>
      <c r="B58">
        <v>-20.309999999999999</v>
      </c>
      <c r="C58">
        <v>-25.67</v>
      </c>
      <c r="D58">
        <v>-20.153300000000002</v>
      </c>
      <c r="F58">
        <f>20*LOG((SUM(Fundamental!E56:E60)-Fundamental!E58)/4)</f>
        <v>-19.768436070018506</v>
      </c>
      <c r="H58">
        <f t="shared" si="0"/>
        <v>0.54156392998149272</v>
      </c>
      <c r="I58">
        <f t="shared" si="1"/>
        <v>0.15669999999999717</v>
      </c>
      <c r="J58">
        <v>1250</v>
      </c>
      <c r="K58">
        <f t="shared" si="2"/>
        <v>1179.8428908521169</v>
      </c>
      <c r="L58">
        <f t="shared" si="3"/>
        <v>1324.3288679491191</v>
      </c>
      <c r="M58">
        <f t="shared" si="4"/>
        <v>1113.623397675424</v>
      </c>
      <c r="N58">
        <f t="shared" si="5"/>
        <v>1403.0775603867162</v>
      </c>
      <c r="O58">
        <f t="shared" si="6"/>
        <v>992.12565748012469</v>
      </c>
      <c r="P58">
        <f t="shared" si="7"/>
        <v>1574.9013123685916</v>
      </c>
    </row>
    <row r="59" spans="1:16" x14ac:dyDescent="0.25">
      <c r="A59">
        <v>1320</v>
      </c>
      <c r="B59">
        <v>-19.399999999999999</v>
      </c>
      <c r="C59">
        <v>-28.6</v>
      </c>
      <c r="D59">
        <v>-20.001200000000001</v>
      </c>
      <c r="F59">
        <f>20*LOG((SUM(Fundamental!E57:E61)-Fundamental!E59)/4)</f>
        <v>-19.667533041599757</v>
      </c>
      <c r="H59">
        <f t="shared" si="0"/>
        <v>-0.26753304159975855</v>
      </c>
      <c r="I59">
        <f t="shared" si="1"/>
        <v>-0.60120000000000218</v>
      </c>
      <c r="J59">
        <v>1320</v>
      </c>
      <c r="K59">
        <f t="shared" si="2"/>
        <v>1245.9140927398353</v>
      </c>
      <c r="L59">
        <f t="shared" si="3"/>
        <v>1398.4912845542699</v>
      </c>
      <c r="M59">
        <f t="shared" si="4"/>
        <v>1175.9863079452477</v>
      </c>
      <c r="N59">
        <f t="shared" si="5"/>
        <v>1481.6499037683725</v>
      </c>
      <c r="O59">
        <f t="shared" si="6"/>
        <v>1047.6846942990117</v>
      </c>
      <c r="P59">
        <f t="shared" si="7"/>
        <v>1663.0957858612326</v>
      </c>
    </row>
    <row r="60" spans="1:16" x14ac:dyDescent="0.25">
      <c r="A60">
        <v>1400</v>
      </c>
      <c r="B60">
        <v>-18.68</v>
      </c>
      <c r="C60">
        <v>-39.770000000000003</v>
      </c>
      <c r="D60">
        <v>-19.156400000000001</v>
      </c>
      <c r="F60">
        <f>20*LOG((SUM(Fundamental!E58:E62)-Fundamental!E60)/4)</f>
        <v>-19.350765748170929</v>
      </c>
      <c r="H60">
        <f t="shared" si="0"/>
        <v>-0.67076574817092904</v>
      </c>
      <c r="I60">
        <f t="shared" si="1"/>
        <v>-0.47640000000000171</v>
      </c>
      <c r="J60">
        <v>1400</v>
      </c>
      <c r="K60">
        <f t="shared" si="2"/>
        <v>1321.4240377543708</v>
      </c>
      <c r="L60">
        <f t="shared" si="3"/>
        <v>1483.2483321030134</v>
      </c>
      <c r="M60">
        <f t="shared" si="4"/>
        <v>1247.258205396475</v>
      </c>
      <c r="N60">
        <f t="shared" si="5"/>
        <v>1571.4468676331221</v>
      </c>
      <c r="O60">
        <f t="shared" si="6"/>
        <v>1111.1807363777395</v>
      </c>
      <c r="P60">
        <f t="shared" si="7"/>
        <v>1763.8894698528225</v>
      </c>
    </row>
    <row r="61" spans="1:16" x14ac:dyDescent="0.25">
      <c r="A61">
        <v>1500</v>
      </c>
      <c r="B61">
        <v>-18.71</v>
      </c>
      <c r="C61">
        <v>-62.12</v>
      </c>
      <c r="D61">
        <v>-18.054600000000001</v>
      </c>
      <c r="F61">
        <f>20*LOG((SUM(Fundamental!E59:E63)-Fundamental!E61)/4)</f>
        <v>-19.826578869881473</v>
      </c>
      <c r="H61">
        <f t="shared" si="0"/>
        <v>-1.1165788698814723</v>
      </c>
      <c r="I61">
        <f t="shared" si="1"/>
        <v>0.6554000000000002</v>
      </c>
      <c r="J61">
        <v>1500</v>
      </c>
      <c r="K61">
        <f t="shared" si="2"/>
        <v>1415.8114690225402</v>
      </c>
      <c r="L61">
        <f t="shared" si="3"/>
        <v>1589.194641538943</v>
      </c>
      <c r="M61">
        <f t="shared" si="4"/>
        <v>1336.348077210509</v>
      </c>
      <c r="N61">
        <f t="shared" si="5"/>
        <v>1683.6930724640595</v>
      </c>
      <c r="O61">
        <f t="shared" si="6"/>
        <v>1190.5507889761495</v>
      </c>
      <c r="P61">
        <f t="shared" si="7"/>
        <v>1889.8815748423099</v>
      </c>
    </row>
    <row r="62" spans="1:16" x14ac:dyDescent="0.25">
      <c r="A62">
        <v>1600</v>
      </c>
      <c r="B62">
        <v>-19.91</v>
      </c>
      <c r="C62">
        <v>-76.72</v>
      </c>
      <c r="D62">
        <v>-20.2242</v>
      </c>
      <c r="F62">
        <f>20*LOG((SUM(Fundamental!E60:E64)-Fundamental!E62)/4)</f>
        <v>-22.082910183352979</v>
      </c>
      <c r="H62">
        <f t="shared" si="0"/>
        <v>-2.1729101833529789</v>
      </c>
      <c r="I62">
        <f t="shared" si="1"/>
        <v>-0.31419999999999959</v>
      </c>
      <c r="J62">
        <v>1600</v>
      </c>
      <c r="K62">
        <f t="shared" si="2"/>
        <v>1510.1989002907096</v>
      </c>
      <c r="L62">
        <f t="shared" si="3"/>
        <v>1695.1409509748726</v>
      </c>
      <c r="M62">
        <f t="shared" si="4"/>
        <v>1425.4379490245428</v>
      </c>
      <c r="N62">
        <f t="shared" si="5"/>
        <v>1795.9392772949968</v>
      </c>
      <c r="O62">
        <f t="shared" si="6"/>
        <v>1269.9208415745595</v>
      </c>
      <c r="P62">
        <f t="shared" si="7"/>
        <v>2015.8736798317971</v>
      </c>
    </row>
    <row r="63" spans="1:16" x14ac:dyDescent="0.25">
      <c r="A63">
        <v>1700</v>
      </c>
      <c r="B63">
        <v>-21.65</v>
      </c>
      <c r="C63">
        <v>-66.650000000000006</v>
      </c>
      <c r="D63">
        <v>-23.924600000000002</v>
      </c>
      <c r="F63">
        <f>20*LOG((SUM(Fundamental!E61:E65)-Fundamental!E63)/4)</f>
        <v>-21.710810542301555</v>
      </c>
      <c r="H63">
        <f t="shared" si="0"/>
        <v>-6.081054230155658E-2</v>
      </c>
      <c r="I63">
        <f t="shared" si="1"/>
        <v>-2.2746000000000031</v>
      </c>
      <c r="J63">
        <v>1700</v>
      </c>
      <c r="K63">
        <f t="shared" si="2"/>
        <v>1604.5863315588788</v>
      </c>
      <c r="L63">
        <f t="shared" si="3"/>
        <v>1801.0872604108019</v>
      </c>
      <c r="M63">
        <f t="shared" si="4"/>
        <v>1514.5278208385769</v>
      </c>
      <c r="N63">
        <f t="shared" si="5"/>
        <v>1908.1854821259342</v>
      </c>
      <c r="O63">
        <f t="shared" si="6"/>
        <v>1349.2908941729695</v>
      </c>
      <c r="P63">
        <f t="shared" si="7"/>
        <v>2141.8657848212843</v>
      </c>
    </row>
    <row r="64" spans="1:16" x14ac:dyDescent="0.25">
      <c r="A64">
        <v>1800</v>
      </c>
      <c r="B64">
        <v>-22.64</v>
      </c>
      <c r="C64">
        <v>-47.23</v>
      </c>
      <c r="D64">
        <v>-24.132000000000001</v>
      </c>
      <c r="F64">
        <f>20*LOG((SUM(Fundamental!E62:E66)-Fundamental!E64)/4)</f>
        <v>-20.973444941170008</v>
      </c>
      <c r="H64">
        <f t="shared" si="0"/>
        <v>1.6665550588299922</v>
      </c>
      <c r="I64">
        <f t="shared" si="1"/>
        <v>-1.4920000000000009</v>
      </c>
      <c r="J64">
        <v>1800</v>
      </c>
      <c r="K64">
        <f t="shared" si="2"/>
        <v>1698.9737628270482</v>
      </c>
      <c r="L64">
        <f t="shared" si="3"/>
        <v>1907.0335698467316</v>
      </c>
      <c r="M64">
        <f t="shared" si="4"/>
        <v>1603.6176926526107</v>
      </c>
      <c r="N64">
        <f t="shared" si="5"/>
        <v>2020.4316869568715</v>
      </c>
      <c r="O64">
        <f t="shared" si="6"/>
        <v>1428.6609467713795</v>
      </c>
      <c r="P64">
        <f t="shared" si="7"/>
        <v>2267.8578898107717</v>
      </c>
    </row>
    <row r="65" spans="1:16" x14ac:dyDescent="0.25">
      <c r="A65">
        <v>1900</v>
      </c>
      <c r="B65">
        <v>-22.15</v>
      </c>
      <c r="C65">
        <v>-28.75</v>
      </c>
      <c r="D65">
        <v>-23.260200000000001</v>
      </c>
      <c r="F65">
        <f>20*LOG((SUM(Fundamental!E63:E67)-Fundamental!E65)/4)</f>
        <v>-23.36313805173603</v>
      </c>
      <c r="H65">
        <f t="shared" si="0"/>
        <v>-1.2131380517360313</v>
      </c>
      <c r="I65">
        <f t="shared" si="1"/>
        <v>-1.1102000000000025</v>
      </c>
      <c r="J65">
        <v>1900</v>
      </c>
      <c r="K65">
        <f t="shared" si="2"/>
        <v>1793.3611940952176</v>
      </c>
      <c r="L65">
        <f t="shared" si="3"/>
        <v>2012.9798792826612</v>
      </c>
      <c r="M65">
        <f t="shared" si="4"/>
        <v>1692.7075644666447</v>
      </c>
      <c r="N65">
        <f t="shared" si="5"/>
        <v>2132.6778917878087</v>
      </c>
      <c r="O65">
        <f t="shared" si="6"/>
        <v>1508.0309993697895</v>
      </c>
      <c r="P65">
        <f t="shared" si="7"/>
        <v>2393.8499948002591</v>
      </c>
    </row>
    <row r="66" spans="1:16" x14ac:dyDescent="0.25">
      <c r="A66">
        <v>2000</v>
      </c>
      <c r="B66">
        <v>-20.78</v>
      </c>
      <c r="C66">
        <v>-20.25</v>
      </c>
      <c r="D66">
        <v>-21.873200000000001</v>
      </c>
      <c r="F66">
        <f>20*LOG((SUM(Fundamental!E64:E68)-Fundamental!E66)/4)</f>
        <v>-22.871633001593526</v>
      </c>
      <c r="H66">
        <f t="shared" si="0"/>
        <v>-2.0916330015935252</v>
      </c>
      <c r="I66">
        <f t="shared" si="1"/>
        <v>-1.0931999999999995</v>
      </c>
      <c r="J66">
        <v>2000</v>
      </c>
      <c r="K66">
        <f t="shared" si="2"/>
        <v>1887.748625363387</v>
      </c>
      <c r="L66">
        <f t="shared" si="3"/>
        <v>2118.9261887185908</v>
      </c>
      <c r="M66">
        <f t="shared" si="4"/>
        <v>1781.7974362806785</v>
      </c>
      <c r="N66">
        <f t="shared" si="5"/>
        <v>2244.9240966187463</v>
      </c>
      <c r="O66">
        <f t="shared" si="6"/>
        <v>1587.4010519681995</v>
      </c>
      <c r="P66">
        <f t="shared" si="7"/>
        <v>2519.8420997897465</v>
      </c>
    </row>
    <row r="67" spans="1:16" x14ac:dyDescent="0.25">
      <c r="A67">
        <v>2120</v>
      </c>
      <c r="B67">
        <v>-19.73</v>
      </c>
      <c r="C67">
        <v>-31.14</v>
      </c>
      <c r="D67">
        <v>-19.999099999999999</v>
      </c>
      <c r="F67">
        <f>20*LOG((SUM(Fundamental!E65:E69)-Fundamental!E67)/4)</f>
        <v>-19.889984683713827</v>
      </c>
      <c r="H67">
        <f t="shared" ref="H67:H108" si="8">F67-B67</f>
        <v>-0.15998468371382657</v>
      </c>
      <c r="I67">
        <f t="shared" ref="I67:I108" si="9">D67-B67</f>
        <v>-0.26909999999999812</v>
      </c>
      <c r="J67">
        <v>2120</v>
      </c>
      <c r="K67">
        <f t="shared" ref="K67:K108" si="10">J67/K$1</f>
        <v>2001.0135428851902</v>
      </c>
      <c r="L67">
        <f t="shared" ref="L67:L108" si="11">J67*K$1</f>
        <v>2246.0617600417058</v>
      </c>
      <c r="M67">
        <f t="shared" ref="M67:M108" si="12">J67/M$1</f>
        <v>1888.7052824575192</v>
      </c>
      <c r="N67">
        <f t="shared" ref="N67:N108" si="13">J67*M$1</f>
        <v>2379.6195424158709</v>
      </c>
      <c r="O67">
        <f t="shared" ref="O67:O108" si="14">J67/O$1</f>
        <v>1682.6451150862913</v>
      </c>
      <c r="P67">
        <f t="shared" ref="P67:P108" si="15">J67*O$1</f>
        <v>2671.0326257771312</v>
      </c>
    </row>
    <row r="68" spans="1:16" x14ac:dyDescent="0.25">
      <c r="A68">
        <v>2240</v>
      </c>
      <c r="B68">
        <v>-18.84</v>
      </c>
      <c r="C68">
        <v>-54.35</v>
      </c>
      <c r="D68">
        <v>-18.582799999999999</v>
      </c>
      <c r="F68">
        <f>20*LOG((SUM(Fundamental!E66:E70)-Fundamental!E68)/4)</f>
        <v>-18.403367397506525</v>
      </c>
      <c r="H68">
        <f t="shared" si="8"/>
        <v>0.43663260249347502</v>
      </c>
      <c r="I68">
        <f t="shared" si="9"/>
        <v>0.25720000000000098</v>
      </c>
      <c r="J68">
        <v>2240</v>
      </c>
      <c r="K68">
        <f t="shared" si="10"/>
        <v>2114.2784604069934</v>
      </c>
      <c r="L68">
        <f t="shared" si="11"/>
        <v>2373.1973313648214</v>
      </c>
      <c r="M68">
        <f t="shared" si="12"/>
        <v>1995.61312863436</v>
      </c>
      <c r="N68">
        <f t="shared" si="13"/>
        <v>2514.3149882129956</v>
      </c>
      <c r="O68">
        <f t="shared" si="14"/>
        <v>1777.8891782043834</v>
      </c>
      <c r="P68">
        <f t="shared" si="15"/>
        <v>2822.2231517645159</v>
      </c>
    </row>
    <row r="69" spans="1:16" x14ac:dyDescent="0.25">
      <c r="A69">
        <v>2360</v>
      </c>
      <c r="B69">
        <v>-18.63</v>
      </c>
      <c r="C69">
        <v>-80.95</v>
      </c>
      <c r="D69">
        <v>-18.543900000000001</v>
      </c>
      <c r="F69">
        <f>20*LOG((SUM(Fundamental!E67:E71)-Fundamental!E69)/4)</f>
        <v>-19.867245272418181</v>
      </c>
      <c r="H69">
        <f t="shared" si="8"/>
        <v>-1.2372452724181819</v>
      </c>
      <c r="I69">
        <f t="shared" si="9"/>
        <v>8.6099999999998289E-2</v>
      </c>
      <c r="J69">
        <v>2360</v>
      </c>
      <c r="K69">
        <f t="shared" si="10"/>
        <v>2227.5433779287964</v>
      </c>
      <c r="L69">
        <f t="shared" si="11"/>
        <v>2500.3329026879369</v>
      </c>
      <c r="M69">
        <f t="shared" si="12"/>
        <v>2102.5209748112006</v>
      </c>
      <c r="N69">
        <f t="shared" si="13"/>
        <v>2649.0104340101202</v>
      </c>
      <c r="O69">
        <f t="shared" si="14"/>
        <v>1873.1332413224754</v>
      </c>
      <c r="P69">
        <f t="shared" si="15"/>
        <v>2973.4136777519007</v>
      </c>
    </row>
    <row r="70" spans="1:16" x14ac:dyDescent="0.25">
      <c r="A70">
        <v>2500</v>
      </c>
      <c r="B70">
        <v>-19.37</v>
      </c>
      <c r="C70">
        <v>-99.53</v>
      </c>
      <c r="D70">
        <v>-20.695900000000002</v>
      </c>
      <c r="F70">
        <f>20*LOG((SUM(Fundamental!E68:E72)-Fundamental!E70)/4)</f>
        <v>-22.470090189546198</v>
      </c>
      <c r="H70">
        <f t="shared" si="8"/>
        <v>-3.1000901895461972</v>
      </c>
      <c r="I70">
        <f t="shared" si="9"/>
        <v>-1.3259000000000007</v>
      </c>
      <c r="J70">
        <v>2500</v>
      </c>
      <c r="K70">
        <f t="shared" si="10"/>
        <v>2359.6857817042337</v>
      </c>
      <c r="L70">
        <f t="shared" si="11"/>
        <v>2648.6577358982381</v>
      </c>
      <c r="M70">
        <f t="shared" si="12"/>
        <v>2227.2467953508481</v>
      </c>
      <c r="N70">
        <f t="shared" si="13"/>
        <v>2806.1551207734324</v>
      </c>
      <c r="O70">
        <f t="shared" si="14"/>
        <v>1984.2513149602494</v>
      </c>
      <c r="P70">
        <f t="shared" si="15"/>
        <v>3149.8026247371831</v>
      </c>
    </row>
    <row r="71" spans="1:16" x14ac:dyDescent="0.25">
      <c r="A71">
        <v>2650</v>
      </c>
      <c r="B71">
        <v>-20.54</v>
      </c>
      <c r="C71">
        <v>-121.75</v>
      </c>
      <c r="D71">
        <v>-21.796099999999999</v>
      </c>
      <c r="F71">
        <f>20*LOG((SUM(Fundamental!E69:E73)-Fundamental!E71)/4)</f>
        <v>-21.992996403760586</v>
      </c>
      <c r="H71">
        <f t="shared" si="8"/>
        <v>-1.4529964037605865</v>
      </c>
      <c r="I71">
        <f t="shared" si="9"/>
        <v>-1.2561</v>
      </c>
      <c r="J71">
        <v>2650</v>
      </c>
      <c r="K71">
        <f t="shared" si="10"/>
        <v>2501.2669286064875</v>
      </c>
      <c r="L71">
        <f t="shared" si="11"/>
        <v>2807.5772000521324</v>
      </c>
      <c r="M71">
        <f t="shared" si="12"/>
        <v>2360.881603071899</v>
      </c>
      <c r="N71">
        <f t="shared" si="13"/>
        <v>2974.5244280198385</v>
      </c>
      <c r="O71">
        <f t="shared" si="14"/>
        <v>2103.3063938578644</v>
      </c>
      <c r="P71">
        <f t="shared" si="15"/>
        <v>3338.7907822214138</v>
      </c>
    </row>
    <row r="72" spans="1:16" x14ac:dyDescent="0.25">
      <c r="A72">
        <v>2800</v>
      </c>
      <c r="B72">
        <v>-23.81</v>
      </c>
      <c r="C72">
        <v>-145.86000000000001</v>
      </c>
      <c r="D72">
        <v>-24.0427</v>
      </c>
      <c r="F72">
        <f>20*LOG((SUM(Fundamental!E70:E74)-Fundamental!E72)/4)</f>
        <v>-24.748725623728866</v>
      </c>
      <c r="H72">
        <f t="shared" si="8"/>
        <v>-0.93872562372886748</v>
      </c>
      <c r="I72">
        <f t="shared" si="9"/>
        <v>-0.23270000000000124</v>
      </c>
      <c r="J72">
        <v>2800</v>
      </c>
      <c r="K72">
        <f t="shared" si="10"/>
        <v>2642.8480755087417</v>
      </c>
      <c r="L72">
        <f t="shared" si="11"/>
        <v>2966.4966642060267</v>
      </c>
      <c r="M72">
        <f t="shared" si="12"/>
        <v>2494.51641079295</v>
      </c>
      <c r="N72">
        <f t="shared" si="13"/>
        <v>3142.8937352662442</v>
      </c>
      <c r="O72">
        <f t="shared" si="14"/>
        <v>2222.3614727554791</v>
      </c>
      <c r="P72">
        <f t="shared" si="15"/>
        <v>3527.7789397056449</v>
      </c>
    </row>
    <row r="73" spans="1:16" x14ac:dyDescent="0.25">
      <c r="A73">
        <v>3000</v>
      </c>
      <c r="B73">
        <v>-31.07</v>
      </c>
      <c r="C73">
        <v>-164.1</v>
      </c>
      <c r="D73">
        <v>-33.957099999999997</v>
      </c>
      <c r="F73">
        <f>20*LOG((SUM(Fundamental!E71:E75)-Fundamental!E73)/4)</f>
        <v>-30.765175572556437</v>
      </c>
      <c r="H73">
        <f t="shared" si="8"/>
        <v>0.3048244274435632</v>
      </c>
      <c r="I73">
        <f t="shared" si="9"/>
        <v>-2.8870999999999967</v>
      </c>
      <c r="J73">
        <v>3000</v>
      </c>
      <c r="K73">
        <f t="shared" si="10"/>
        <v>2831.6229380450804</v>
      </c>
      <c r="L73">
        <f t="shared" si="11"/>
        <v>3178.3892830778859</v>
      </c>
      <c r="M73">
        <f t="shared" si="12"/>
        <v>2672.696154421018</v>
      </c>
      <c r="N73">
        <f t="shared" si="13"/>
        <v>3367.3861449281189</v>
      </c>
      <c r="O73">
        <f t="shared" si="14"/>
        <v>2381.1015779522991</v>
      </c>
      <c r="P73">
        <f t="shared" si="15"/>
        <v>3779.7631496846197</v>
      </c>
    </row>
    <row r="74" spans="1:16" x14ac:dyDescent="0.25">
      <c r="A74">
        <v>3150</v>
      </c>
      <c r="B74">
        <v>-31.25</v>
      </c>
      <c r="C74">
        <v>-177.95</v>
      </c>
      <c r="D74">
        <v>-37.597099999999998</v>
      </c>
      <c r="F74">
        <f>20*LOG((SUM(Fundamental!E72:E76)-Fundamental!E74)/4)</f>
        <v>-30.835844965725848</v>
      </c>
      <c r="H74">
        <f t="shared" si="8"/>
        <v>0.41415503427415246</v>
      </c>
      <c r="I74">
        <f t="shared" si="9"/>
        <v>-6.3470999999999975</v>
      </c>
      <c r="J74">
        <v>3150</v>
      </c>
      <c r="K74">
        <f t="shared" si="10"/>
        <v>2973.2040849473342</v>
      </c>
      <c r="L74">
        <f t="shared" si="11"/>
        <v>3337.3087472317802</v>
      </c>
      <c r="M74">
        <f t="shared" si="12"/>
        <v>2806.3309621420685</v>
      </c>
      <c r="N74">
        <f t="shared" si="13"/>
        <v>3535.7554521745251</v>
      </c>
      <c r="O74">
        <f t="shared" si="14"/>
        <v>2500.1566568499143</v>
      </c>
      <c r="P74">
        <f t="shared" si="15"/>
        <v>3968.7513071688504</v>
      </c>
    </row>
    <row r="75" spans="1:16" x14ac:dyDescent="0.25">
      <c r="A75">
        <v>3350</v>
      </c>
      <c r="B75">
        <v>-23.71</v>
      </c>
      <c r="C75">
        <v>169.14</v>
      </c>
      <c r="D75">
        <v>-25.733699999999999</v>
      </c>
      <c r="F75">
        <f>20*LOG((SUM(Fundamental!E73:E77)-Fundamental!E75)/4)</f>
        <v>-24.185155943675195</v>
      </c>
      <c r="H75">
        <f t="shared" si="8"/>
        <v>-0.47515594367519398</v>
      </c>
      <c r="I75">
        <f t="shared" si="9"/>
        <v>-2.0236999999999981</v>
      </c>
      <c r="J75">
        <v>3350</v>
      </c>
      <c r="K75">
        <f t="shared" si="10"/>
        <v>3161.978947483673</v>
      </c>
      <c r="L75">
        <f t="shared" si="11"/>
        <v>3549.2013661036394</v>
      </c>
      <c r="M75">
        <f t="shared" si="12"/>
        <v>2984.5107057701366</v>
      </c>
      <c r="N75">
        <f t="shared" si="13"/>
        <v>3760.2478618363998</v>
      </c>
      <c r="O75">
        <f t="shared" si="14"/>
        <v>2658.8967620467342</v>
      </c>
      <c r="P75">
        <f t="shared" si="15"/>
        <v>4220.7355171478248</v>
      </c>
    </row>
    <row r="76" spans="1:16" x14ac:dyDescent="0.25">
      <c r="A76">
        <v>3550</v>
      </c>
      <c r="B76">
        <v>-20.5</v>
      </c>
      <c r="C76">
        <v>139.16</v>
      </c>
      <c r="D76">
        <v>-22.301300000000001</v>
      </c>
      <c r="F76">
        <f>20*LOG((SUM(Fundamental!E74:E78)-Fundamental!E76)/4)</f>
        <v>-22.461343596303649</v>
      </c>
      <c r="H76">
        <f t="shared" si="8"/>
        <v>-1.9613435963036494</v>
      </c>
      <c r="I76">
        <f t="shared" si="9"/>
        <v>-1.8013000000000012</v>
      </c>
      <c r="J76">
        <v>3550</v>
      </c>
      <c r="K76">
        <f t="shared" si="10"/>
        <v>3350.7538100200118</v>
      </c>
      <c r="L76">
        <f t="shared" si="11"/>
        <v>3761.0939849754982</v>
      </c>
      <c r="M76">
        <f t="shared" si="12"/>
        <v>3162.6904493982042</v>
      </c>
      <c r="N76">
        <f t="shared" si="13"/>
        <v>3984.7402714982741</v>
      </c>
      <c r="O76">
        <f t="shared" si="14"/>
        <v>2817.6368672435542</v>
      </c>
      <c r="P76">
        <f t="shared" si="15"/>
        <v>4472.7197271267996</v>
      </c>
    </row>
    <row r="77" spans="1:16" x14ac:dyDescent="0.25">
      <c r="A77">
        <v>3750</v>
      </c>
      <c r="B77">
        <v>-19.59</v>
      </c>
      <c r="C77">
        <v>108.69</v>
      </c>
      <c r="D77">
        <v>-21.515000000000001</v>
      </c>
      <c r="F77">
        <f>20*LOG((SUM(Fundamental!E75:E79)-Fundamental!E77)/4)</f>
        <v>-24.065606042662417</v>
      </c>
      <c r="H77">
        <f t="shared" si="8"/>
        <v>-4.4756060426624167</v>
      </c>
      <c r="I77">
        <f t="shared" si="9"/>
        <v>-1.9250000000000007</v>
      </c>
      <c r="J77">
        <v>3750</v>
      </c>
      <c r="K77">
        <f t="shared" si="10"/>
        <v>3539.5286725563506</v>
      </c>
      <c r="L77">
        <f t="shared" si="11"/>
        <v>3972.9866038473574</v>
      </c>
      <c r="M77">
        <f t="shared" si="12"/>
        <v>3340.8701930262723</v>
      </c>
      <c r="N77">
        <f t="shared" si="13"/>
        <v>4209.2326811601488</v>
      </c>
      <c r="O77">
        <f t="shared" si="14"/>
        <v>2976.3769724403742</v>
      </c>
      <c r="P77">
        <f t="shared" si="15"/>
        <v>4724.7039371057745</v>
      </c>
    </row>
    <row r="78" spans="1:16" x14ac:dyDescent="0.25">
      <c r="A78">
        <v>4000</v>
      </c>
      <c r="B78">
        <v>-18.45</v>
      </c>
      <c r="C78">
        <v>65.790000000000006</v>
      </c>
      <c r="D78">
        <v>-18.747199999999999</v>
      </c>
      <c r="F78">
        <f>20*LOG((SUM(Fundamental!E76:E80)-Fundamental!E78)/4)</f>
        <v>-18.975037769156945</v>
      </c>
      <c r="H78">
        <f t="shared" si="8"/>
        <v>-0.52503776915694544</v>
      </c>
      <c r="I78">
        <f t="shared" si="9"/>
        <v>-0.29720000000000013</v>
      </c>
      <c r="J78">
        <v>4000</v>
      </c>
      <c r="K78">
        <f t="shared" si="10"/>
        <v>3775.4972507267739</v>
      </c>
      <c r="L78">
        <f t="shared" si="11"/>
        <v>4237.8523774371815</v>
      </c>
      <c r="M78">
        <f t="shared" si="12"/>
        <v>3563.5948725613571</v>
      </c>
      <c r="N78">
        <f t="shared" si="13"/>
        <v>4489.8481932374925</v>
      </c>
      <c r="O78">
        <f t="shared" si="14"/>
        <v>3174.8021039363989</v>
      </c>
      <c r="P78">
        <f t="shared" si="15"/>
        <v>5039.684199579493</v>
      </c>
    </row>
    <row r="79" spans="1:16" x14ac:dyDescent="0.25">
      <c r="A79">
        <v>4250</v>
      </c>
      <c r="B79">
        <v>-18.5</v>
      </c>
      <c r="C79">
        <v>19.260000000000002</v>
      </c>
      <c r="D79">
        <v>-19.8551</v>
      </c>
      <c r="F79">
        <f>20*LOG((SUM(Fundamental!E77:E81)-Fundamental!E79)/4)</f>
        <v>-18.197980942801763</v>
      </c>
      <c r="H79">
        <f t="shared" si="8"/>
        <v>0.30201905719823685</v>
      </c>
      <c r="I79">
        <f t="shared" si="9"/>
        <v>-1.3551000000000002</v>
      </c>
      <c r="J79">
        <v>4250</v>
      </c>
      <c r="K79">
        <f t="shared" si="10"/>
        <v>4011.4658288971973</v>
      </c>
      <c r="L79">
        <f t="shared" si="11"/>
        <v>4502.7181510270048</v>
      </c>
      <c r="M79">
        <f t="shared" si="12"/>
        <v>3786.3195520964418</v>
      </c>
      <c r="N79">
        <f t="shared" si="13"/>
        <v>4770.4637053148354</v>
      </c>
      <c r="O79">
        <f t="shared" si="14"/>
        <v>3373.2272354324236</v>
      </c>
      <c r="P79">
        <f t="shared" si="15"/>
        <v>5354.6644620532106</v>
      </c>
    </row>
    <row r="80" spans="1:16" x14ac:dyDescent="0.25">
      <c r="A80">
        <v>4500</v>
      </c>
      <c r="B80">
        <v>-19.75</v>
      </c>
      <c r="C80">
        <v>-2.66</v>
      </c>
      <c r="D80">
        <v>-20.696899999999999</v>
      </c>
      <c r="F80">
        <f>20*LOG((SUM(Fundamental!E78:E82)-Fundamental!E80)/4)</f>
        <v>-21.902316960610271</v>
      </c>
      <c r="H80">
        <f t="shared" si="8"/>
        <v>-2.1523169606102712</v>
      </c>
      <c r="I80">
        <f t="shared" si="9"/>
        <v>-0.94689999999999941</v>
      </c>
      <c r="J80">
        <v>4500</v>
      </c>
      <c r="K80">
        <f t="shared" si="10"/>
        <v>4247.4344070676207</v>
      </c>
      <c r="L80">
        <f t="shared" si="11"/>
        <v>4767.5839246168289</v>
      </c>
      <c r="M80">
        <f t="shared" si="12"/>
        <v>4009.0442316315266</v>
      </c>
      <c r="N80">
        <f t="shared" si="13"/>
        <v>5051.0792173921782</v>
      </c>
      <c r="O80">
        <f t="shared" si="14"/>
        <v>3571.6523669284488</v>
      </c>
      <c r="P80">
        <f t="shared" si="15"/>
        <v>5669.6447245269292</v>
      </c>
    </row>
    <row r="81" spans="1:16" x14ac:dyDescent="0.25">
      <c r="A81">
        <v>4750</v>
      </c>
      <c r="B81">
        <v>-20.23</v>
      </c>
      <c r="C81">
        <v>-17.89</v>
      </c>
      <c r="D81">
        <v>-21.320399999999999</v>
      </c>
      <c r="F81">
        <f>20*LOG((SUM(Fundamental!E79:E83)-Fundamental!E81)/4)</f>
        <v>-20.919435154208038</v>
      </c>
      <c r="H81">
        <f t="shared" si="8"/>
        <v>-0.68943515420803791</v>
      </c>
      <c r="I81">
        <f t="shared" si="9"/>
        <v>-1.0903999999999989</v>
      </c>
      <c r="J81">
        <v>4750</v>
      </c>
      <c r="K81">
        <f t="shared" si="10"/>
        <v>4483.4029852380436</v>
      </c>
      <c r="L81">
        <f t="shared" si="11"/>
        <v>5032.449698206653</v>
      </c>
      <c r="M81">
        <f t="shared" si="12"/>
        <v>4231.7689111666114</v>
      </c>
      <c r="N81">
        <f t="shared" si="13"/>
        <v>5331.6947294695219</v>
      </c>
      <c r="O81">
        <f t="shared" si="14"/>
        <v>3770.0774984244736</v>
      </c>
      <c r="P81">
        <f t="shared" si="15"/>
        <v>5984.6249870006477</v>
      </c>
    </row>
    <row r="82" spans="1:16" x14ac:dyDescent="0.25">
      <c r="A82">
        <v>5000</v>
      </c>
      <c r="B82">
        <v>-21.46</v>
      </c>
      <c r="C82">
        <v>-24.08</v>
      </c>
      <c r="D82">
        <v>-21.164400000000001</v>
      </c>
      <c r="F82">
        <f>20*LOG((SUM(Fundamental!E80:E84)-Fundamental!E82)/4)</f>
        <v>-20.69985370788492</v>
      </c>
      <c r="H82">
        <f t="shared" si="8"/>
        <v>0.76014629211508122</v>
      </c>
      <c r="I82">
        <f t="shared" si="9"/>
        <v>0.29560000000000031</v>
      </c>
      <c r="J82">
        <v>5000</v>
      </c>
      <c r="K82">
        <f t="shared" si="10"/>
        <v>4719.3715634084674</v>
      </c>
      <c r="L82">
        <f t="shared" si="11"/>
        <v>5297.3154717964762</v>
      </c>
      <c r="M82">
        <f t="shared" si="12"/>
        <v>4454.4935907016961</v>
      </c>
      <c r="N82">
        <f t="shared" si="13"/>
        <v>5612.3102415468647</v>
      </c>
      <c r="O82">
        <f t="shared" si="14"/>
        <v>3968.5026299204987</v>
      </c>
      <c r="P82">
        <f t="shared" si="15"/>
        <v>6299.6052494743662</v>
      </c>
    </row>
    <row r="83" spans="1:16" x14ac:dyDescent="0.25">
      <c r="A83">
        <v>5300</v>
      </c>
      <c r="B83">
        <v>-21.95</v>
      </c>
      <c r="C83">
        <v>-23.22</v>
      </c>
      <c r="D83">
        <v>-22.9862</v>
      </c>
      <c r="F83">
        <f>20*LOG((SUM(Fundamental!E81:E85)-Fundamental!E83)/4)</f>
        <v>-21.262000360515579</v>
      </c>
      <c r="H83">
        <f t="shared" si="8"/>
        <v>0.68799963948442056</v>
      </c>
      <c r="I83">
        <f t="shared" si="9"/>
        <v>-1.0362000000000009</v>
      </c>
      <c r="J83">
        <v>5300</v>
      </c>
      <c r="K83">
        <f t="shared" si="10"/>
        <v>5002.5338572129749</v>
      </c>
      <c r="L83">
        <f t="shared" si="11"/>
        <v>5615.1544001042648</v>
      </c>
      <c r="M83">
        <f t="shared" si="12"/>
        <v>4721.763206143798</v>
      </c>
      <c r="N83">
        <f t="shared" si="13"/>
        <v>5949.048856039677</v>
      </c>
      <c r="O83">
        <f t="shared" si="14"/>
        <v>4206.6127877157287</v>
      </c>
      <c r="P83">
        <f t="shared" si="15"/>
        <v>6677.5815644428276</v>
      </c>
    </row>
    <row r="84" spans="1:16" x14ac:dyDescent="0.25">
      <c r="A84">
        <v>5600</v>
      </c>
      <c r="B84">
        <v>-20.47</v>
      </c>
      <c r="C84">
        <v>-23.66</v>
      </c>
      <c r="D84">
        <v>-21.499700000000001</v>
      </c>
      <c r="F84">
        <f>20*LOG((SUM(Fundamental!E82:E86)-Fundamental!E84)/4)</f>
        <v>-20.572803224396448</v>
      </c>
      <c r="H84">
        <f t="shared" si="8"/>
        <v>-0.10280322439644962</v>
      </c>
      <c r="I84">
        <f t="shared" si="9"/>
        <v>-1.0297000000000018</v>
      </c>
      <c r="J84">
        <v>5600</v>
      </c>
      <c r="K84">
        <f t="shared" si="10"/>
        <v>5285.6961510174833</v>
      </c>
      <c r="L84">
        <f t="shared" si="11"/>
        <v>5932.9933284120534</v>
      </c>
      <c r="M84">
        <f t="shared" si="12"/>
        <v>4989.0328215858999</v>
      </c>
      <c r="N84">
        <f t="shared" si="13"/>
        <v>6285.7874705324884</v>
      </c>
      <c r="O84">
        <f t="shared" si="14"/>
        <v>4444.7229455109582</v>
      </c>
      <c r="P84">
        <f t="shared" si="15"/>
        <v>7055.5578794112898</v>
      </c>
    </row>
    <row r="85" spans="1:16" x14ac:dyDescent="0.25">
      <c r="A85">
        <v>6000</v>
      </c>
      <c r="B85">
        <v>-19.5</v>
      </c>
      <c r="C85">
        <v>-31.55</v>
      </c>
      <c r="D85">
        <v>-19.245999999999999</v>
      </c>
      <c r="F85">
        <f>20*LOG((SUM(Fundamental!E83:E87)-Fundamental!E85)/4)</f>
        <v>-20.583805365996099</v>
      </c>
      <c r="H85">
        <f t="shared" si="8"/>
        <v>-1.0838053659960991</v>
      </c>
      <c r="I85">
        <f t="shared" si="9"/>
        <v>0.25400000000000134</v>
      </c>
      <c r="J85">
        <v>6000</v>
      </c>
      <c r="K85">
        <f t="shared" si="10"/>
        <v>5663.2458760901609</v>
      </c>
      <c r="L85">
        <f t="shared" si="11"/>
        <v>6356.7785661557718</v>
      </c>
      <c r="M85">
        <f t="shared" si="12"/>
        <v>5345.3923088420361</v>
      </c>
      <c r="N85">
        <f t="shared" si="13"/>
        <v>6734.7722898562379</v>
      </c>
      <c r="O85">
        <f t="shared" si="14"/>
        <v>4762.2031559045981</v>
      </c>
      <c r="P85">
        <f t="shared" si="15"/>
        <v>7559.5262993692395</v>
      </c>
    </row>
    <row r="86" spans="1:16" x14ac:dyDescent="0.25">
      <c r="A86">
        <v>6300</v>
      </c>
      <c r="B86">
        <v>-19.47</v>
      </c>
      <c r="C86">
        <v>-58.01</v>
      </c>
      <c r="D86">
        <v>-18.639600000000002</v>
      </c>
      <c r="F86">
        <f>20*LOG((SUM(Fundamental!E84:E88)-Fundamental!E86)/4)</f>
        <v>-21.508053923716094</v>
      </c>
      <c r="H86">
        <f t="shared" si="8"/>
        <v>-2.0380539237160953</v>
      </c>
      <c r="I86">
        <f t="shared" si="9"/>
        <v>0.83039999999999736</v>
      </c>
      <c r="J86">
        <v>6300</v>
      </c>
      <c r="K86">
        <f t="shared" si="10"/>
        <v>5946.4081698946684</v>
      </c>
      <c r="L86">
        <f t="shared" si="11"/>
        <v>6674.6174944635604</v>
      </c>
      <c r="M86">
        <f t="shared" si="12"/>
        <v>5612.6619242841371</v>
      </c>
      <c r="N86">
        <f t="shared" si="13"/>
        <v>7071.5109043490502</v>
      </c>
      <c r="O86">
        <f t="shared" si="14"/>
        <v>5000.3133136998285</v>
      </c>
      <c r="P86">
        <f t="shared" si="15"/>
        <v>7937.5026143377008</v>
      </c>
    </row>
    <row r="87" spans="1:16" x14ac:dyDescent="0.25">
      <c r="A87">
        <v>6700</v>
      </c>
      <c r="B87">
        <v>-18.760000000000002</v>
      </c>
      <c r="C87">
        <v>-113.57</v>
      </c>
      <c r="D87">
        <v>-18.8751</v>
      </c>
      <c r="F87">
        <f>20*LOG((SUM(Fundamental!E85:E89)-Fundamental!E87)/4)</f>
        <v>-18.707498547804757</v>
      </c>
      <c r="H87">
        <f t="shared" si="8"/>
        <v>5.2501452195244269E-2</v>
      </c>
      <c r="I87">
        <f t="shared" si="9"/>
        <v>-0.1150999999999982</v>
      </c>
      <c r="J87">
        <v>6700</v>
      </c>
      <c r="K87">
        <f t="shared" si="10"/>
        <v>6323.957894967346</v>
      </c>
      <c r="L87">
        <f t="shared" si="11"/>
        <v>7098.4027322072789</v>
      </c>
      <c r="M87">
        <f t="shared" si="12"/>
        <v>5969.0214115402732</v>
      </c>
      <c r="N87">
        <f t="shared" si="13"/>
        <v>7520.4957236727996</v>
      </c>
      <c r="O87">
        <f t="shared" si="14"/>
        <v>5317.7935240934685</v>
      </c>
      <c r="P87">
        <f t="shared" si="15"/>
        <v>8441.4710342956496</v>
      </c>
    </row>
    <row r="88" spans="1:16" x14ac:dyDescent="0.25">
      <c r="A88">
        <v>7100</v>
      </c>
      <c r="B88">
        <v>-17.54</v>
      </c>
      <c r="C88">
        <v>166.02</v>
      </c>
      <c r="D88">
        <v>-19.352499999999999</v>
      </c>
      <c r="F88">
        <f>20*LOG((SUM(Fundamental!E86:E90)-Fundamental!E88)/4)</f>
        <v>-16.675034169203677</v>
      </c>
      <c r="H88">
        <f t="shared" si="8"/>
        <v>0.86496583079632217</v>
      </c>
      <c r="I88">
        <f t="shared" si="9"/>
        <v>-1.8125</v>
      </c>
      <c r="J88">
        <v>7100</v>
      </c>
      <c r="K88">
        <f t="shared" si="10"/>
        <v>6701.5076200400235</v>
      </c>
      <c r="L88">
        <f t="shared" si="11"/>
        <v>7522.1879699509964</v>
      </c>
      <c r="M88">
        <f t="shared" si="12"/>
        <v>6325.3808987964085</v>
      </c>
      <c r="N88">
        <f t="shared" si="13"/>
        <v>7969.4805429965481</v>
      </c>
      <c r="O88">
        <f t="shared" si="14"/>
        <v>5635.2737344871084</v>
      </c>
      <c r="P88">
        <f t="shared" si="15"/>
        <v>8945.4394542535993</v>
      </c>
    </row>
    <row r="89" spans="1:16" x14ac:dyDescent="0.25">
      <c r="A89">
        <v>7500</v>
      </c>
      <c r="B89">
        <v>-17.36</v>
      </c>
      <c r="C89">
        <v>78.989999999999995</v>
      </c>
      <c r="D89">
        <v>-18.299099999999999</v>
      </c>
      <c r="F89">
        <f>20*LOG((SUM(Fundamental!E87:E91)-Fundamental!E89)/4)</f>
        <v>-20.765144076474943</v>
      </c>
      <c r="H89">
        <f t="shared" si="8"/>
        <v>-3.4051440764749437</v>
      </c>
      <c r="I89">
        <f t="shared" si="9"/>
        <v>-0.93909999999999982</v>
      </c>
      <c r="J89">
        <v>7500</v>
      </c>
      <c r="K89">
        <f t="shared" si="10"/>
        <v>7079.0573451127011</v>
      </c>
      <c r="L89">
        <f t="shared" si="11"/>
        <v>7945.9732076947148</v>
      </c>
      <c r="M89">
        <f t="shared" si="12"/>
        <v>6681.7403860525446</v>
      </c>
      <c r="N89">
        <f t="shared" si="13"/>
        <v>8418.4653623202976</v>
      </c>
      <c r="O89">
        <f t="shared" si="14"/>
        <v>5952.7539448807483</v>
      </c>
      <c r="P89">
        <f t="shared" si="15"/>
        <v>9449.4078742115489</v>
      </c>
    </row>
    <row r="90" spans="1:16" x14ac:dyDescent="0.25">
      <c r="A90">
        <v>8000</v>
      </c>
      <c r="B90">
        <v>-17.39</v>
      </c>
      <c r="C90">
        <v>4.88</v>
      </c>
      <c r="D90">
        <v>-16.8123</v>
      </c>
      <c r="F90">
        <f>20*LOG((SUM(Fundamental!E88:E92)-Fundamental!E90)/4)</f>
        <v>-20.820269585603022</v>
      </c>
      <c r="H90">
        <f t="shared" si="8"/>
        <v>-3.4302695856030212</v>
      </c>
      <c r="I90">
        <f t="shared" si="9"/>
        <v>0.5777000000000001</v>
      </c>
      <c r="J90">
        <v>8000</v>
      </c>
      <c r="K90">
        <f t="shared" si="10"/>
        <v>7550.9945014535479</v>
      </c>
      <c r="L90">
        <f t="shared" si="11"/>
        <v>8475.7047548743631</v>
      </c>
      <c r="M90">
        <f t="shared" si="12"/>
        <v>7127.1897451227142</v>
      </c>
      <c r="N90">
        <f t="shared" si="13"/>
        <v>8979.696386474985</v>
      </c>
      <c r="O90">
        <f t="shared" si="14"/>
        <v>6349.6042078727978</v>
      </c>
      <c r="P90">
        <f t="shared" si="15"/>
        <v>10079.368399158986</v>
      </c>
    </row>
    <row r="91" spans="1:16" x14ac:dyDescent="0.25">
      <c r="A91">
        <v>8500</v>
      </c>
      <c r="B91">
        <v>-17.829999999999998</v>
      </c>
      <c r="C91">
        <v>-35.729999999999997</v>
      </c>
      <c r="D91">
        <v>-19.015899999999998</v>
      </c>
      <c r="F91">
        <f>20*LOG((SUM(Fundamental!E89:E93)-Fundamental!E91)/4)</f>
        <v>-16.950522603530423</v>
      </c>
      <c r="H91">
        <f t="shared" si="8"/>
        <v>0.87947739646957501</v>
      </c>
      <c r="I91">
        <f t="shared" si="9"/>
        <v>-1.1859000000000002</v>
      </c>
      <c r="J91">
        <v>8500</v>
      </c>
      <c r="K91">
        <f t="shared" si="10"/>
        <v>8022.9316577943946</v>
      </c>
      <c r="L91">
        <f t="shared" si="11"/>
        <v>9005.4363020540095</v>
      </c>
      <c r="M91">
        <f t="shared" si="12"/>
        <v>7572.6391041928837</v>
      </c>
      <c r="N91">
        <f t="shared" si="13"/>
        <v>9540.9274106296707</v>
      </c>
      <c r="O91">
        <f t="shared" si="14"/>
        <v>6746.4544708648473</v>
      </c>
      <c r="P91">
        <f t="shared" si="15"/>
        <v>10709.328924106421</v>
      </c>
    </row>
    <row r="92" spans="1:16" x14ac:dyDescent="0.25">
      <c r="A92">
        <v>9000</v>
      </c>
      <c r="B92">
        <v>-18.66</v>
      </c>
      <c r="C92">
        <v>-55.7</v>
      </c>
      <c r="D92">
        <v>-19.292100000000001</v>
      </c>
      <c r="F92">
        <f>20*LOG((SUM(Fundamental!E90:E94)-Fundamental!E92)/4)</f>
        <v>-17.616354810617505</v>
      </c>
      <c r="H92">
        <f t="shared" si="8"/>
        <v>1.0436451893824952</v>
      </c>
      <c r="I92">
        <f t="shared" si="9"/>
        <v>-0.63210000000000122</v>
      </c>
      <c r="J92">
        <v>9000</v>
      </c>
      <c r="K92">
        <f t="shared" si="10"/>
        <v>8494.8688141352413</v>
      </c>
      <c r="L92">
        <f t="shared" si="11"/>
        <v>9535.1678492336578</v>
      </c>
      <c r="M92">
        <f t="shared" si="12"/>
        <v>8018.0884632630532</v>
      </c>
      <c r="N92">
        <f t="shared" si="13"/>
        <v>10102.158434784356</v>
      </c>
      <c r="O92">
        <f t="shared" si="14"/>
        <v>7143.3047338568977</v>
      </c>
      <c r="P92">
        <f t="shared" si="15"/>
        <v>11339.289449053858</v>
      </c>
    </row>
    <row r="93" spans="1:16" x14ac:dyDescent="0.25">
      <c r="A93">
        <v>9500</v>
      </c>
      <c r="B93">
        <v>-19.059999999999999</v>
      </c>
      <c r="C93">
        <v>-54.2</v>
      </c>
      <c r="D93">
        <v>-20.7651</v>
      </c>
      <c r="F93">
        <f>20*LOG((SUM(Fundamental!E91:E95)-Fundamental!E93)/4)</f>
        <v>-21.969575081045853</v>
      </c>
      <c r="H93">
        <f t="shared" si="8"/>
        <v>-2.9095750810458547</v>
      </c>
      <c r="I93">
        <f t="shared" si="9"/>
        <v>-1.7051000000000016</v>
      </c>
      <c r="J93">
        <v>9500</v>
      </c>
      <c r="K93">
        <f t="shared" si="10"/>
        <v>8966.8059704760872</v>
      </c>
      <c r="L93">
        <f t="shared" si="11"/>
        <v>10064.899396413306</v>
      </c>
      <c r="M93">
        <f t="shared" si="12"/>
        <v>8463.5378223332227</v>
      </c>
      <c r="N93">
        <f t="shared" si="13"/>
        <v>10663.389458939044</v>
      </c>
      <c r="O93">
        <f t="shared" si="14"/>
        <v>7540.1549968489471</v>
      </c>
      <c r="P93">
        <f t="shared" si="15"/>
        <v>11969.249974001295</v>
      </c>
    </row>
    <row r="94" spans="1:16" x14ac:dyDescent="0.25">
      <c r="A94">
        <v>10000</v>
      </c>
      <c r="B94">
        <v>-19.5</v>
      </c>
      <c r="C94">
        <v>-38.99</v>
      </c>
      <c r="D94">
        <v>-21.825700000000001</v>
      </c>
      <c r="F94">
        <f>20*LOG((SUM(Fundamental!E92:E96)-Fundamental!E94)/4)</f>
        <v>-23.87855070325849</v>
      </c>
      <c r="H94">
        <f t="shared" si="8"/>
        <v>-4.3785507032584903</v>
      </c>
      <c r="I94">
        <f t="shared" si="9"/>
        <v>-2.3257000000000012</v>
      </c>
      <c r="J94">
        <v>10000</v>
      </c>
      <c r="K94">
        <f t="shared" si="10"/>
        <v>9438.7431268169348</v>
      </c>
      <c r="L94">
        <f t="shared" si="11"/>
        <v>10594.630943592952</v>
      </c>
      <c r="M94">
        <f t="shared" si="12"/>
        <v>8908.9871814033922</v>
      </c>
      <c r="N94">
        <f t="shared" si="13"/>
        <v>11224.620483093729</v>
      </c>
      <c r="O94">
        <f t="shared" si="14"/>
        <v>7937.0052598409975</v>
      </c>
      <c r="P94">
        <f t="shared" si="15"/>
        <v>12599.210498948732</v>
      </c>
    </row>
    <row r="95" spans="1:16" x14ac:dyDescent="0.25">
      <c r="A95">
        <v>10600</v>
      </c>
      <c r="B95">
        <v>-20.3</v>
      </c>
      <c r="C95">
        <v>-33</v>
      </c>
      <c r="D95">
        <v>-21.369900000000001</v>
      </c>
      <c r="F95">
        <f>20*LOG((SUM(Fundamental!E93:E97)-Fundamental!E95)/4)</f>
        <v>-19.93143703965319</v>
      </c>
      <c r="H95">
        <f t="shared" si="8"/>
        <v>0.3685629603468108</v>
      </c>
      <c r="I95">
        <f t="shared" si="9"/>
        <v>-1.0699000000000005</v>
      </c>
      <c r="J95">
        <v>10600</v>
      </c>
      <c r="K95">
        <f t="shared" si="10"/>
        <v>10005.06771442595</v>
      </c>
      <c r="L95">
        <f t="shared" si="11"/>
        <v>11230.30880020853</v>
      </c>
      <c r="M95">
        <f t="shared" si="12"/>
        <v>9443.526412287596</v>
      </c>
      <c r="N95">
        <f t="shared" si="13"/>
        <v>11898.097712079354</v>
      </c>
      <c r="O95">
        <f t="shared" si="14"/>
        <v>8413.2255754314574</v>
      </c>
      <c r="P95">
        <f t="shared" si="15"/>
        <v>13355.163128885655</v>
      </c>
    </row>
    <row r="96" spans="1:16" x14ac:dyDescent="0.25">
      <c r="A96">
        <v>11200</v>
      </c>
      <c r="B96">
        <v>-22.62</v>
      </c>
      <c r="C96">
        <v>-27.27</v>
      </c>
      <c r="D96">
        <v>-23.491399999999999</v>
      </c>
      <c r="F96">
        <f>20*LOG((SUM(Fundamental!E94:E98)-Fundamental!E96)/4)</f>
        <v>-22.147011843941506</v>
      </c>
      <c r="H96">
        <f t="shared" si="8"/>
        <v>0.47298815605849498</v>
      </c>
      <c r="I96">
        <f t="shared" si="9"/>
        <v>-0.87139999999999773</v>
      </c>
      <c r="J96">
        <v>11200</v>
      </c>
      <c r="K96">
        <f t="shared" si="10"/>
        <v>10571.392302034967</v>
      </c>
      <c r="L96">
        <f t="shared" si="11"/>
        <v>11865.986656824107</v>
      </c>
      <c r="M96">
        <f t="shared" si="12"/>
        <v>9978.0656431717998</v>
      </c>
      <c r="N96">
        <f t="shared" si="13"/>
        <v>12571.574941064977</v>
      </c>
      <c r="O96">
        <f t="shared" si="14"/>
        <v>8889.4458910219164</v>
      </c>
      <c r="P96">
        <f t="shared" si="15"/>
        <v>14111.11575882258</v>
      </c>
    </row>
    <row r="97" spans="1:16" x14ac:dyDescent="0.25">
      <c r="A97">
        <v>11800</v>
      </c>
      <c r="B97">
        <v>-23.47</v>
      </c>
      <c r="C97">
        <v>-33.840000000000003</v>
      </c>
      <c r="D97">
        <v>-24.470099999999999</v>
      </c>
      <c r="F97">
        <f>20*LOG((SUM(Fundamental!E95:E99)-Fundamental!E97)/4)</f>
        <v>-25.761032850656104</v>
      </c>
      <c r="H97">
        <f t="shared" si="8"/>
        <v>-2.2910328506561051</v>
      </c>
      <c r="I97">
        <f t="shared" si="9"/>
        <v>-1.0000999999999998</v>
      </c>
      <c r="J97">
        <v>11800</v>
      </c>
      <c r="K97">
        <f t="shared" si="10"/>
        <v>11137.716889643983</v>
      </c>
      <c r="L97">
        <f t="shared" si="11"/>
        <v>12501.664513439684</v>
      </c>
      <c r="M97">
        <f t="shared" si="12"/>
        <v>10512.604874056004</v>
      </c>
      <c r="N97">
        <f t="shared" si="13"/>
        <v>13245.052170050601</v>
      </c>
      <c r="O97">
        <f t="shared" si="14"/>
        <v>9365.6662066123772</v>
      </c>
      <c r="P97">
        <f t="shared" si="15"/>
        <v>14867.068388759504</v>
      </c>
    </row>
    <row r="98" spans="1:16" x14ac:dyDescent="0.25">
      <c r="A98">
        <v>12500</v>
      </c>
      <c r="B98">
        <v>-21.64</v>
      </c>
      <c r="C98">
        <v>-46.94</v>
      </c>
      <c r="D98">
        <v>-22.886299999999999</v>
      </c>
      <c r="F98">
        <f>20*LOG((SUM(Fundamental!E96:E100)-Fundamental!E98)/4)</f>
        <v>-22.152997555523651</v>
      </c>
      <c r="H98">
        <f t="shared" si="8"/>
        <v>-0.51299755552365056</v>
      </c>
      <c r="I98">
        <f t="shared" si="9"/>
        <v>-1.246299999999998</v>
      </c>
      <c r="J98">
        <v>12500</v>
      </c>
      <c r="K98">
        <f t="shared" si="10"/>
        <v>11798.428908521168</v>
      </c>
      <c r="L98">
        <f t="shared" si="11"/>
        <v>13243.288679491192</v>
      </c>
      <c r="M98">
        <f t="shared" si="12"/>
        <v>11136.233976754242</v>
      </c>
      <c r="N98">
        <f t="shared" si="13"/>
        <v>14030.775603867163</v>
      </c>
      <c r="O98">
        <f t="shared" si="14"/>
        <v>9921.2565748012457</v>
      </c>
      <c r="P98">
        <f t="shared" si="15"/>
        <v>15749.013123685914</v>
      </c>
    </row>
    <row r="99" spans="1:16" x14ac:dyDescent="0.25">
      <c r="A99">
        <v>13200</v>
      </c>
      <c r="B99">
        <v>-21.02</v>
      </c>
      <c r="C99">
        <v>-57.26</v>
      </c>
      <c r="D99">
        <v>-21.500699999999998</v>
      </c>
      <c r="F99">
        <f>20*LOG((SUM(Fundamental!E97:E101)-Fundamental!E99)/4)</f>
        <v>-21.791166593851287</v>
      </c>
      <c r="H99">
        <f t="shared" si="8"/>
        <v>-0.77116659385128727</v>
      </c>
      <c r="I99">
        <f t="shared" si="9"/>
        <v>-0.48069999999999879</v>
      </c>
      <c r="J99">
        <v>13200</v>
      </c>
      <c r="K99">
        <f t="shared" si="10"/>
        <v>12459.140927398354</v>
      </c>
      <c r="L99">
        <f t="shared" si="11"/>
        <v>13984.912845542698</v>
      </c>
      <c r="M99">
        <f t="shared" si="12"/>
        <v>11759.863079452478</v>
      </c>
      <c r="N99">
        <f t="shared" si="13"/>
        <v>14816.499037683723</v>
      </c>
      <c r="O99">
        <f t="shared" si="14"/>
        <v>10476.846942990116</v>
      </c>
      <c r="P99">
        <f t="shared" si="15"/>
        <v>16630.957858612324</v>
      </c>
    </row>
    <row r="100" spans="1:16" x14ac:dyDescent="0.25">
      <c r="A100">
        <v>14000</v>
      </c>
      <c r="B100">
        <v>-20.46</v>
      </c>
      <c r="C100">
        <v>-68.41</v>
      </c>
      <c r="D100">
        <v>-21.251999999999999</v>
      </c>
      <c r="F100">
        <f>20*LOG((SUM(Fundamental!E98:E102)-Fundamental!E100)/4)</f>
        <v>-20.98650626242744</v>
      </c>
      <c r="H100">
        <f t="shared" si="8"/>
        <v>-0.52650626242743925</v>
      </c>
      <c r="I100">
        <f t="shared" si="9"/>
        <v>-0.79199999999999804</v>
      </c>
      <c r="J100">
        <v>14000</v>
      </c>
      <c r="K100">
        <f t="shared" si="10"/>
        <v>13214.240377543709</v>
      </c>
      <c r="L100">
        <f t="shared" si="11"/>
        <v>14832.483321030135</v>
      </c>
      <c r="M100">
        <f t="shared" si="12"/>
        <v>12472.58205396475</v>
      </c>
      <c r="N100">
        <f t="shared" si="13"/>
        <v>15714.468676331222</v>
      </c>
      <c r="O100">
        <f t="shared" si="14"/>
        <v>11111.807363777396</v>
      </c>
      <c r="P100">
        <f t="shared" si="15"/>
        <v>17638.894698528224</v>
      </c>
    </row>
    <row r="101" spans="1:16" x14ac:dyDescent="0.25">
      <c r="A101">
        <v>15000</v>
      </c>
      <c r="B101">
        <v>-20.55</v>
      </c>
      <c r="C101">
        <v>-77.22</v>
      </c>
      <c r="D101">
        <v>-20.579799999999999</v>
      </c>
      <c r="F101">
        <f>20*LOG((SUM(Fundamental!E99:E103)-Fundamental!E101)/4)</f>
        <v>-20.905472344128995</v>
      </c>
      <c r="H101">
        <f t="shared" si="8"/>
        <v>-0.35547234412899442</v>
      </c>
      <c r="I101">
        <f t="shared" si="9"/>
        <v>-2.979999999999805E-2</v>
      </c>
      <c r="J101">
        <v>15000</v>
      </c>
      <c r="K101">
        <f t="shared" si="10"/>
        <v>14158.114690225402</v>
      </c>
      <c r="L101">
        <f t="shared" si="11"/>
        <v>15891.94641538943</v>
      </c>
      <c r="M101">
        <f t="shared" si="12"/>
        <v>13363.480772105089</v>
      </c>
      <c r="N101">
        <f t="shared" si="13"/>
        <v>16836.930724640595</v>
      </c>
      <c r="O101">
        <f t="shared" si="14"/>
        <v>11905.507889761497</v>
      </c>
      <c r="P101">
        <f t="shared" si="15"/>
        <v>18898.815748423098</v>
      </c>
    </row>
    <row r="102" spans="1:16" x14ac:dyDescent="0.25">
      <c r="A102">
        <v>16000</v>
      </c>
      <c r="B102">
        <v>-20.54</v>
      </c>
      <c r="C102">
        <v>-86.4</v>
      </c>
      <c r="D102">
        <v>-21.055299999999999</v>
      </c>
      <c r="F102">
        <f>20*LOG((SUM(Fundamental!E100:E104)-Fundamental!E102)/4)</f>
        <v>-20.472811138044769</v>
      </c>
      <c r="H102">
        <f t="shared" si="8"/>
        <v>6.718886195523055E-2</v>
      </c>
      <c r="I102">
        <f t="shared" si="9"/>
        <v>-0.51529999999999987</v>
      </c>
      <c r="J102">
        <v>16000</v>
      </c>
      <c r="K102">
        <f t="shared" si="10"/>
        <v>15101.989002907096</v>
      </c>
      <c r="L102">
        <f t="shared" si="11"/>
        <v>16951.409509748726</v>
      </c>
      <c r="M102">
        <f t="shared" si="12"/>
        <v>14254.379490245428</v>
      </c>
      <c r="N102">
        <f t="shared" si="13"/>
        <v>17959.39277294997</v>
      </c>
      <c r="O102">
        <f t="shared" si="14"/>
        <v>12699.208415745596</v>
      </c>
      <c r="P102">
        <f t="shared" si="15"/>
        <v>20158.736798317972</v>
      </c>
    </row>
    <row r="103" spans="1:16" x14ac:dyDescent="0.25">
      <c r="A103">
        <v>17000</v>
      </c>
      <c r="B103">
        <v>-20.05</v>
      </c>
      <c r="C103">
        <v>-93.22</v>
      </c>
      <c r="D103">
        <v>-20.224499999999999</v>
      </c>
      <c r="F103">
        <f>20*LOG((SUM(Fundamental!E101:E105)-Fundamental!E103)/4)</f>
        <v>-19.501002946657596</v>
      </c>
      <c r="H103">
        <f t="shared" si="8"/>
        <v>0.54899705334240423</v>
      </c>
      <c r="I103">
        <f t="shared" si="9"/>
        <v>-0.17449999999999832</v>
      </c>
      <c r="J103">
        <v>17000</v>
      </c>
      <c r="K103">
        <f t="shared" si="10"/>
        <v>16045.863315588789</v>
      </c>
      <c r="L103">
        <f t="shared" si="11"/>
        <v>18010.872604108019</v>
      </c>
      <c r="M103">
        <f t="shared" si="12"/>
        <v>15145.278208385767</v>
      </c>
      <c r="N103">
        <f t="shared" si="13"/>
        <v>19081.854821259341</v>
      </c>
      <c r="O103">
        <f t="shared" si="14"/>
        <v>13492.908941729695</v>
      </c>
      <c r="P103">
        <f t="shared" si="15"/>
        <v>21418.657848212843</v>
      </c>
    </row>
    <row r="104" spans="1:16" x14ac:dyDescent="0.25">
      <c r="A104">
        <v>18000</v>
      </c>
      <c r="B104">
        <v>-19.54</v>
      </c>
      <c r="C104">
        <v>-109.86</v>
      </c>
      <c r="D104">
        <v>-19.3156</v>
      </c>
      <c r="F104">
        <f>20*LOG((SUM(Fundamental!E102:E106)-Fundamental!E104)/4)</f>
        <v>-19.928231383611774</v>
      </c>
      <c r="H104">
        <f t="shared" si="8"/>
        <v>-0.38823138361177456</v>
      </c>
      <c r="I104">
        <f t="shared" si="9"/>
        <v>0.22439999999999927</v>
      </c>
      <c r="J104">
        <v>18000</v>
      </c>
      <c r="K104">
        <f t="shared" si="10"/>
        <v>16989.737628270483</v>
      </c>
      <c r="L104">
        <f t="shared" si="11"/>
        <v>19070.335698467316</v>
      </c>
      <c r="M104">
        <f t="shared" si="12"/>
        <v>16036.176926526106</v>
      </c>
      <c r="N104">
        <f t="shared" si="13"/>
        <v>20204.316869568713</v>
      </c>
      <c r="O104">
        <f t="shared" si="14"/>
        <v>14286.609467713795</v>
      </c>
      <c r="P104">
        <f t="shared" si="15"/>
        <v>22678.578898107717</v>
      </c>
    </row>
    <row r="105" spans="1:16" x14ac:dyDescent="0.25">
      <c r="A105">
        <v>19000</v>
      </c>
      <c r="B105">
        <v>-19.27</v>
      </c>
      <c r="C105">
        <v>-148.16999999999999</v>
      </c>
      <c r="D105">
        <v>-20.8583</v>
      </c>
      <c r="F105">
        <f>20*LOG((SUM(Fundamental!E103:E107)-Fundamental!E105)/4)</f>
        <v>-21.156088937275715</v>
      </c>
      <c r="H105">
        <f t="shared" si="8"/>
        <v>-1.8860889372757157</v>
      </c>
      <c r="I105">
        <f t="shared" si="9"/>
        <v>-1.5883000000000003</v>
      </c>
      <c r="J105">
        <v>19000</v>
      </c>
      <c r="K105">
        <f t="shared" si="10"/>
        <v>17933.611940952174</v>
      </c>
      <c r="L105">
        <f t="shared" si="11"/>
        <v>20129.798792826612</v>
      </c>
      <c r="M105">
        <f t="shared" si="12"/>
        <v>16927.075644666445</v>
      </c>
      <c r="N105">
        <f t="shared" si="13"/>
        <v>21326.778917878088</v>
      </c>
      <c r="O105">
        <f t="shared" si="14"/>
        <v>15080.309993697894</v>
      </c>
      <c r="P105">
        <f t="shared" si="15"/>
        <v>23938.499948002591</v>
      </c>
    </row>
    <row r="106" spans="1:16" x14ac:dyDescent="0.25">
      <c r="A106">
        <v>20000</v>
      </c>
      <c r="B106">
        <v>-20.190000000000001</v>
      </c>
      <c r="C106">
        <v>131.4</v>
      </c>
      <c r="D106">
        <v>-21.457699999999999</v>
      </c>
      <c r="F106">
        <f>20*LOG((SUM(Fundamental!E104:E108)-Fundamental!E106)/4)</f>
        <v>-22.93378810587706</v>
      </c>
      <c r="H106">
        <f t="shared" si="8"/>
        <v>-2.7437881058770586</v>
      </c>
      <c r="I106">
        <f t="shared" si="9"/>
        <v>-1.2676999999999978</v>
      </c>
      <c r="J106">
        <v>20000</v>
      </c>
      <c r="K106">
        <f t="shared" si="10"/>
        <v>18877.48625363387</v>
      </c>
      <c r="L106">
        <f t="shared" si="11"/>
        <v>21189.261887185905</v>
      </c>
      <c r="M106">
        <f t="shared" si="12"/>
        <v>17817.974362806784</v>
      </c>
      <c r="N106">
        <f t="shared" si="13"/>
        <v>22449.240966187459</v>
      </c>
      <c r="O106">
        <f t="shared" si="14"/>
        <v>15874.010519681995</v>
      </c>
      <c r="P106">
        <f t="shared" si="15"/>
        <v>25198.420997897465</v>
      </c>
    </row>
    <row r="107" spans="1:16" x14ac:dyDescent="0.25">
      <c r="A107">
        <v>21200</v>
      </c>
      <c r="B107">
        <v>-22.76</v>
      </c>
      <c r="C107">
        <v>23.31</v>
      </c>
      <c r="D107">
        <v>-22.531600000000001</v>
      </c>
      <c r="H107">
        <f t="shared" si="8"/>
        <v>22.76</v>
      </c>
      <c r="I107">
        <f t="shared" si="9"/>
        <v>0.2284000000000006</v>
      </c>
      <c r="J107">
        <v>21200</v>
      </c>
      <c r="K107">
        <f t="shared" si="10"/>
        <v>20010.1354288519</v>
      </c>
      <c r="L107">
        <f t="shared" si="11"/>
        <v>22460.617600417059</v>
      </c>
      <c r="M107">
        <f t="shared" si="12"/>
        <v>18887.052824575192</v>
      </c>
      <c r="N107">
        <f t="shared" si="13"/>
        <v>23796.195424158708</v>
      </c>
      <c r="O107">
        <f t="shared" si="14"/>
        <v>16826.451150862915</v>
      </c>
      <c r="P107">
        <f t="shared" si="15"/>
        <v>26710.32625777131</v>
      </c>
    </row>
    <row r="108" spans="1:16" x14ac:dyDescent="0.25">
      <c r="A108">
        <v>22400</v>
      </c>
      <c r="B108">
        <v>-28.29</v>
      </c>
      <c r="C108">
        <v>-137.91</v>
      </c>
      <c r="D108">
        <v>-23.694299999999998</v>
      </c>
      <c r="H108">
        <f t="shared" si="8"/>
        <v>28.29</v>
      </c>
      <c r="I108">
        <f t="shared" si="9"/>
        <v>4.5957000000000008</v>
      </c>
      <c r="J108">
        <v>22400</v>
      </c>
      <c r="K108">
        <f t="shared" si="10"/>
        <v>21142.784604069933</v>
      </c>
      <c r="L108">
        <f t="shared" si="11"/>
        <v>23731.973313648214</v>
      </c>
      <c r="M108">
        <f t="shared" si="12"/>
        <v>19956.1312863436</v>
      </c>
      <c r="N108">
        <f t="shared" si="13"/>
        <v>25143.149882129954</v>
      </c>
      <c r="O108">
        <f t="shared" si="14"/>
        <v>17778.891782043833</v>
      </c>
      <c r="P108">
        <f t="shared" si="15"/>
        <v>28222.231517645159</v>
      </c>
    </row>
  </sheetData>
  <sortState xmlns:xlrd2="http://schemas.microsoft.com/office/spreadsheetml/2017/richdata2" ref="A2:C108">
    <sortCondition ref="A2:A10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D3A3-A8FD-4C15-95F3-8AAC89FBB670}">
  <dimension ref="B3:B109"/>
  <sheetViews>
    <sheetView topLeftCell="A85" workbookViewId="0">
      <selection activeCell="B3" sqref="B3:B109"/>
    </sheetView>
  </sheetViews>
  <sheetFormatPr defaultRowHeight="15" x14ac:dyDescent="0.25"/>
  <sheetData>
    <row r="3" spans="2:2" x14ac:dyDescent="0.25">
      <c r="B3">
        <v>-30.310099999999998</v>
      </c>
    </row>
    <row r="4" spans="2:2" x14ac:dyDescent="0.25">
      <c r="B4">
        <v>-30.310099999999998</v>
      </c>
    </row>
    <row r="5" spans="2:2" x14ac:dyDescent="0.25">
      <c r="B5">
        <v>-29.7653</v>
      </c>
    </row>
    <row r="6" spans="2:2" x14ac:dyDescent="0.25">
      <c r="B6">
        <v>-28.085100000000001</v>
      </c>
    </row>
    <row r="7" spans="2:2" x14ac:dyDescent="0.25">
      <c r="B7">
        <v>-27.815899999999999</v>
      </c>
    </row>
    <row r="8" spans="2:2" x14ac:dyDescent="0.25">
      <c r="B8">
        <v>-26.791799999999999</v>
      </c>
    </row>
    <row r="9" spans="2:2" x14ac:dyDescent="0.25">
      <c r="B9">
        <v>-26.069700000000001</v>
      </c>
    </row>
    <row r="10" spans="2:2" x14ac:dyDescent="0.25">
      <c r="B10">
        <v>-25.770600000000002</v>
      </c>
    </row>
    <row r="11" spans="2:2" x14ac:dyDescent="0.25">
      <c r="B11">
        <v>-25.046399999999998</v>
      </c>
    </row>
    <row r="12" spans="2:2" x14ac:dyDescent="0.25">
      <c r="B12">
        <v>-24.383099999999999</v>
      </c>
    </row>
    <row r="13" spans="2:2" x14ac:dyDescent="0.25">
      <c r="B13">
        <v>-23.4619</v>
      </c>
    </row>
    <row r="14" spans="2:2" x14ac:dyDescent="0.25">
      <c r="B14">
        <v>-22.802</v>
      </c>
    </row>
    <row r="15" spans="2:2" x14ac:dyDescent="0.25">
      <c r="B15">
        <v>-21.6783</v>
      </c>
    </row>
    <row r="16" spans="2:2" x14ac:dyDescent="0.25">
      <c r="B16">
        <v>-19.9589</v>
      </c>
    </row>
    <row r="17" spans="2:2" x14ac:dyDescent="0.25">
      <c r="B17">
        <v>-17.743099999999998</v>
      </c>
    </row>
    <row r="18" spans="2:2" x14ac:dyDescent="0.25">
      <c r="B18">
        <v>-15.896599999999999</v>
      </c>
    </row>
    <row r="19" spans="2:2" x14ac:dyDescent="0.25">
      <c r="B19">
        <v>-14.185700000000001</v>
      </c>
    </row>
    <row r="20" spans="2:2" x14ac:dyDescent="0.25">
      <c r="B20">
        <v>-13.471299999999999</v>
      </c>
    </row>
    <row r="21" spans="2:2" x14ac:dyDescent="0.25">
      <c r="B21">
        <v>-12.0816</v>
      </c>
    </row>
    <row r="22" spans="2:2" x14ac:dyDescent="0.25">
      <c r="B22">
        <v>-10.720599999999999</v>
      </c>
    </row>
    <row r="23" spans="2:2" x14ac:dyDescent="0.25">
      <c r="B23">
        <v>-10.0503</v>
      </c>
    </row>
    <row r="24" spans="2:2" x14ac:dyDescent="0.25">
      <c r="B24">
        <v>-9.2157099999999996</v>
      </c>
    </row>
    <row r="25" spans="2:2" x14ac:dyDescent="0.25">
      <c r="B25">
        <v>-9.0204000000000004</v>
      </c>
    </row>
    <row r="26" spans="2:2" x14ac:dyDescent="0.25">
      <c r="B26">
        <v>-9.05185</v>
      </c>
    </row>
    <row r="27" spans="2:2" x14ac:dyDescent="0.25">
      <c r="B27">
        <v>-9.1578400000000002</v>
      </c>
    </row>
    <row r="28" spans="2:2" x14ac:dyDescent="0.25">
      <c r="B28">
        <v>-9.6066599999999998</v>
      </c>
    </row>
    <row r="29" spans="2:2" x14ac:dyDescent="0.25">
      <c r="B29">
        <v>-10.257300000000001</v>
      </c>
    </row>
    <row r="30" spans="2:2" x14ac:dyDescent="0.25">
      <c r="B30">
        <v>-10.537000000000001</v>
      </c>
    </row>
    <row r="31" spans="2:2" x14ac:dyDescent="0.25">
      <c r="B31">
        <v>-11.7332</v>
      </c>
    </row>
    <row r="32" spans="2:2" x14ac:dyDescent="0.25">
      <c r="B32">
        <v>-12.655900000000001</v>
      </c>
    </row>
    <row r="33" spans="2:2" x14ac:dyDescent="0.25">
      <c r="B33">
        <v>-12.474</v>
      </c>
    </row>
    <row r="34" spans="2:2" x14ac:dyDescent="0.25">
      <c r="B34">
        <v>-12.592599999999999</v>
      </c>
    </row>
    <row r="35" spans="2:2" x14ac:dyDescent="0.25">
      <c r="B35">
        <v>-12.5509</v>
      </c>
    </row>
    <row r="36" spans="2:2" x14ac:dyDescent="0.25">
      <c r="B36">
        <v>-13.14</v>
      </c>
    </row>
    <row r="37" spans="2:2" x14ac:dyDescent="0.25">
      <c r="B37">
        <v>-13.932600000000001</v>
      </c>
    </row>
    <row r="38" spans="2:2" x14ac:dyDescent="0.25">
      <c r="B38">
        <v>-14.0631</v>
      </c>
    </row>
    <row r="39" spans="2:2" x14ac:dyDescent="0.25">
      <c r="B39">
        <v>-14.545500000000001</v>
      </c>
    </row>
    <row r="40" spans="2:2" x14ac:dyDescent="0.25">
      <c r="B40">
        <v>-15.4663</v>
      </c>
    </row>
    <row r="41" spans="2:2" x14ac:dyDescent="0.25">
      <c r="B41">
        <v>-16.231200000000001</v>
      </c>
    </row>
    <row r="42" spans="2:2" x14ac:dyDescent="0.25">
      <c r="B42">
        <v>-16.5868</v>
      </c>
    </row>
    <row r="43" spans="2:2" x14ac:dyDescent="0.25">
      <c r="B43">
        <v>-17.736000000000001</v>
      </c>
    </row>
    <row r="44" spans="2:2" x14ac:dyDescent="0.25">
      <c r="B44">
        <v>-18.231000000000002</v>
      </c>
    </row>
    <row r="45" spans="2:2" x14ac:dyDescent="0.25">
      <c r="B45">
        <v>-19.604800000000001</v>
      </c>
    </row>
    <row r="46" spans="2:2" x14ac:dyDescent="0.25">
      <c r="B46">
        <v>-23.953499999999998</v>
      </c>
    </row>
    <row r="47" spans="2:2" x14ac:dyDescent="0.25">
      <c r="B47">
        <v>-25.938700000000001</v>
      </c>
    </row>
    <row r="48" spans="2:2" x14ac:dyDescent="0.25">
      <c r="B48">
        <v>-25.6419</v>
      </c>
    </row>
    <row r="49" spans="2:2" x14ac:dyDescent="0.25">
      <c r="B49">
        <v>-25.745000000000001</v>
      </c>
    </row>
    <row r="50" spans="2:2" x14ac:dyDescent="0.25">
      <c r="B50">
        <v>-25.783200000000001</v>
      </c>
    </row>
    <row r="51" spans="2:2" x14ac:dyDescent="0.25">
      <c r="B51">
        <v>-26.024999999999999</v>
      </c>
    </row>
    <row r="52" spans="2:2" x14ac:dyDescent="0.25">
      <c r="B52">
        <v>-24.718499999999999</v>
      </c>
    </row>
    <row r="53" spans="2:2" x14ac:dyDescent="0.25">
      <c r="B53">
        <v>-22.557500000000001</v>
      </c>
    </row>
    <row r="54" spans="2:2" x14ac:dyDescent="0.25">
      <c r="B54">
        <v>-20.7653</v>
      </c>
    </row>
    <row r="55" spans="2:2" x14ac:dyDescent="0.25">
      <c r="B55">
        <v>-20.130400000000002</v>
      </c>
    </row>
    <row r="56" spans="2:2" x14ac:dyDescent="0.25">
      <c r="B56">
        <v>-19.8582</v>
      </c>
    </row>
    <row r="57" spans="2:2" x14ac:dyDescent="0.25">
      <c r="B57">
        <v>-19.792899999999999</v>
      </c>
    </row>
    <row r="58" spans="2:2" x14ac:dyDescent="0.25">
      <c r="B58">
        <v>-19.784300000000002</v>
      </c>
    </row>
    <row r="59" spans="2:2" x14ac:dyDescent="0.25">
      <c r="B59">
        <v>-19.992999999999999</v>
      </c>
    </row>
    <row r="60" spans="2:2" x14ac:dyDescent="0.25">
      <c r="B60">
        <v>-19.814699999999998</v>
      </c>
    </row>
    <row r="61" spans="2:2" x14ac:dyDescent="0.25">
      <c r="B61">
        <v>-19.024999999999999</v>
      </c>
    </row>
    <row r="62" spans="2:2" x14ac:dyDescent="0.25">
      <c r="B62">
        <v>-18.049099999999999</v>
      </c>
    </row>
    <row r="63" spans="2:2" x14ac:dyDescent="0.25">
      <c r="B63">
        <v>-19.706499999999998</v>
      </c>
    </row>
    <row r="64" spans="2:2" x14ac:dyDescent="0.25">
      <c r="B64">
        <v>-22.5045</v>
      </c>
    </row>
    <row r="65" spans="2:2" x14ac:dyDescent="0.25">
      <c r="B65">
        <v>-22.789100000000001</v>
      </c>
    </row>
    <row r="66" spans="2:2" x14ac:dyDescent="0.25">
      <c r="B66">
        <v>-22.209700000000002</v>
      </c>
    </row>
    <row r="67" spans="2:2" x14ac:dyDescent="0.25">
      <c r="B67">
        <v>-21.039400000000001</v>
      </c>
    </row>
    <row r="68" spans="2:2" x14ac:dyDescent="0.25">
      <c r="B68">
        <v>-19.895199999999999</v>
      </c>
    </row>
    <row r="69" spans="2:2" x14ac:dyDescent="0.25">
      <c r="B69">
        <v>-18.427900000000001</v>
      </c>
    </row>
    <row r="70" spans="2:2" x14ac:dyDescent="0.25">
      <c r="B70">
        <v>-18.353300000000001</v>
      </c>
    </row>
    <row r="71" spans="2:2" x14ac:dyDescent="0.25">
      <c r="B71">
        <v>-19.754200000000001</v>
      </c>
    </row>
    <row r="72" spans="2:2" x14ac:dyDescent="0.25">
      <c r="B72">
        <v>-20.110299999999999</v>
      </c>
    </row>
    <row r="73" spans="2:2" x14ac:dyDescent="0.25">
      <c r="B73">
        <v>-21.3521</v>
      </c>
    </row>
    <row r="74" spans="2:2" x14ac:dyDescent="0.25">
      <c r="B74">
        <v>-32.451300000000003</v>
      </c>
    </row>
    <row r="75" spans="2:2" x14ac:dyDescent="0.25">
      <c r="B75">
        <v>-36.828000000000003</v>
      </c>
    </row>
    <row r="76" spans="2:2" x14ac:dyDescent="0.25">
      <c r="B76">
        <v>-22.170300000000001</v>
      </c>
    </row>
    <row r="77" spans="2:2" x14ac:dyDescent="0.25">
      <c r="B77">
        <v>-20.023199999999999</v>
      </c>
    </row>
    <row r="78" spans="2:2" x14ac:dyDescent="0.25">
      <c r="B78">
        <v>-19.889099999999999</v>
      </c>
    </row>
    <row r="79" spans="2:2" x14ac:dyDescent="0.25">
      <c r="B79">
        <v>-18.3538</v>
      </c>
    </row>
    <row r="80" spans="2:2" x14ac:dyDescent="0.25">
      <c r="B80">
        <v>-19.4236</v>
      </c>
    </row>
    <row r="81" spans="2:2" x14ac:dyDescent="0.25">
      <c r="B81">
        <v>-20.0945</v>
      </c>
    </row>
    <row r="82" spans="2:2" x14ac:dyDescent="0.25">
      <c r="B82">
        <v>-20.677499999999998</v>
      </c>
    </row>
    <row r="83" spans="2:2" x14ac:dyDescent="0.25">
      <c r="B83">
        <v>-20.5505</v>
      </c>
    </row>
    <row r="84" spans="2:2" x14ac:dyDescent="0.25">
      <c r="B84">
        <v>-22.915299999999998</v>
      </c>
    </row>
    <row r="85" spans="2:2" x14ac:dyDescent="0.25">
      <c r="B85">
        <v>-21.160399999999999</v>
      </c>
    </row>
    <row r="86" spans="2:2" x14ac:dyDescent="0.25">
      <c r="B86">
        <v>-19.158999999999999</v>
      </c>
    </row>
    <row r="87" spans="2:2" x14ac:dyDescent="0.25">
      <c r="B87">
        <v>-18.616700000000002</v>
      </c>
    </row>
    <row r="88" spans="2:2" x14ac:dyDescent="0.25">
      <c r="B88">
        <v>-17.969000000000001</v>
      </c>
    </row>
    <row r="89" spans="2:2" x14ac:dyDescent="0.25">
      <c r="B89">
        <v>-17.8185</v>
      </c>
    </row>
    <row r="90" spans="2:2" x14ac:dyDescent="0.25">
      <c r="B90">
        <v>-17.198499999999999</v>
      </c>
    </row>
    <row r="91" spans="2:2" x14ac:dyDescent="0.25">
      <c r="B91">
        <v>-16.3034</v>
      </c>
    </row>
    <row r="92" spans="2:2" x14ac:dyDescent="0.25">
      <c r="B92">
        <v>-18.491800000000001</v>
      </c>
    </row>
    <row r="93" spans="2:2" x14ac:dyDescent="0.25">
      <c r="B93">
        <v>-18.841899999999999</v>
      </c>
    </row>
    <row r="94" spans="2:2" x14ac:dyDescent="0.25">
      <c r="B94">
        <v>-19.7639</v>
      </c>
    </row>
    <row r="95" spans="2:2" x14ac:dyDescent="0.25">
      <c r="B95">
        <v>-20.204699999999999</v>
      </c>
    </row>
    <row r="96" spans="2:2" x14ac:dyDescent="0.25">
      <c r="B96">
        <v>-19.890799999999999</v>
      </c>
    </row>
    <row r="97" spans="2:2" x14ac:dyDescent="0.25">
      <c r="B97">
        <v>-21.660799999999998</v>
      </c>
    </row>
    <row r="98" spans="2:2" x14ac:dyDescent="0.25">
      <c r="B98">
        <v>-23.055900000000001</v>
      </c>
    </row>
    <row r="99" spans="2:2" x14ac:dyDescent="0.25">
      <c r="B99">
        <v>-22.052800000000001</v>
      </c>
    </row>
    <row r="100" spans="2:2" x14ac:dyDescent="0.25">
      <c r="B100">
        <v>-21.1523</v>
      </c>
    </row>
    <row r="101" spans="2:2" x14ac:dyDescent="0.25">
      <c r="B101">
        <v>-20.89</v>
      </c>
    </row>
    <row r="102" spans="2:2" x14ac:dyDescent="0.25">
      <c r="B102">
        <v>-20.5502</v>
      </c>
    </row>
    <row r="103" spans="2:2" x14ac:dyDescent="0.25">
      <c r="B103">
        <v>-20.941500000000001</v>
      </c>
    </row>
    <row r="104" spans="2:2" x14ac:dyDescent="0.25">
      <c r="B104">
        <v>-20.049399999999999</v>
      </c>
    </row>
    <row r="105" spans="2:2" x14ac:dyDescent="0.25">
      <c r="B105">
        <v>-19.0732</v>
      </c>
    </row>
    <row r="106" spans="2:2" x14ac:dyDescent="0.25">
      <c r="B106">
        <v>-20.006799999999998</v>
      </c>
    </row>
    <row r="107" spans="2:2" x14ac:dyDescent="0.25">
      <c r="B107">
        <v>-20.298100000000002</v>
      </c>
    </row>
    <row r="108" spans="2:2" x14ac:dyDescent="0.25">
      <c r="B108">
        <v>-21.06</v>
      </c>
    </row>
    <row r="109" spans="2:2" x14ac:dyDescent="0.25">
      <c r="B109">
        <v>-21.597100000000001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9D50-B444-4576-854E-61B9BCDEBC1C}">
  <dimension ref="A2:E108"/>
  <sheetViews>
    <sheetView topLeftCell="A46" workbookViewId="0">
      <selection activeCell="I14" sqref="I14"/>
    </sheetView>
  </sheetViews>
  <sheetFormatPr defaultRowHeight="15" x14ac:dyDescent="0.25"/>
  <cols>
    <col min="5" max="5" width="8.7109375" bestFit="1" customWidth="1"/>
  </cols>
  <sheetData>
    <row r="2" spans="1:5" x14ac:dyDescent="0.25">
      <c r="A2">
        <v>50</v>
      </c>
      <c r="B2">
        <v>-31.79</v>
      </c>
      <c r="C2">
        <v>-129.93</v>
      </c>
      <c r="E2">
        <v>-129.93</v>
      </c>
    </row>
    <row r="3" spans="1:5" x14ac:dyDescent="0.25">
      <c r="A3">
        <v>53</v>
      </c>
      <c r="B3">
        <v>-30.37</v>
      </c>
      <c r="C3">
        <v>-135.54</v>
      </c>
      <c r="E3">
        <v>-135.54</v>
      </c>
    </row>
    <row r="4" spans="1:5" x14ac:dyDescent="0.25">
      <c r="A4">
        <v>56</v>
      </c>
      <c r="B4">
        <v>-29.3</v>
      </c>
      <c r="C4">
        <v>-145.31</v>
      </c>
      <c r="E4">
        <v>-145.31</v>
      </c>
    </row>
    <row r="5" spans="1:5" x14ac:dyDescent="0.25">
      <c r="A5">
        <v>60</v>
      </c>
      <c r="B5">
        <v>-28.46</v>
      </c>
      <c r="C5">
        <v>-153.52000000000001</v>
      </c>
      <c r="E5">
        <v>-153.52000000000001</v>
      </c>
    </row>
    <row r="6" spans="1:5" x14ac:dyDescent="0.25">
      <c r="A6">
        <v>63</v>
      </c>
      <c r="B6">
        <v>-27.7</v>
      </c>
      <c r="C6">
        <v>-161.41</v>
      </c>
      <c r="E6">
        <v>-161.41</v>
      </c>
    </row>
    <row r="7" spans="1:5" x14ac:dyDescent="0.25">
      <c r="A7">
        <v>67</v>
      </c>
      <c r="B7">
        <v>-26.88</v>
      </c>
      <c r="C7">
        <v>-167.9</v>
      </c>
      <c r="E7">
        <v>-167.9</v>
      </c>
    </row>
    <row r="8" spans="1:5" x14ac:dyDescent="0.25">
      <c r="A8">
        <v>71</v>
      </c>
      <c r="B8">
        <v>-26.1</v>
      </c>
      <c r="C8">
        <v>-174.51</v>
      </c>
      <c r="E8">
        <v>-174.51</v>
      </c>
    </row>
    <row r="9" spans="1:5" x14ac:dyDescent="0.25">
      <c r="A9">
        <v>75</v>
      </c>
      <c r="B9">
        <v>-25.53</v>
      </c>
      <c r="C9">
        <v>-181.09</v>
      </c>
      <c r="E9">
        <v>-181.09</v>
      </c>
    </row>
    <row r="10" spans="1:5" x14ac:dyDescent="0.25">
      <c r="A10">
        <v>80</v>
      </c>
      <c r="B10">
        <v>-25.06</v>
      </c>
      <c r="C10">
        <v>-186.51</v>
      </c>
      <c r="E10">
        <v>-186.51</v>
      </c>
    </row>
    <row r="11" spans="1:5" x14ac:dyDescent="0.25">
      <c r="A11">
        <v>85</v>
      </c>
      <c r="B11">
        <v>-24.6</v>
      </c>
      <c r="C11">
        <v>-190.21</v>
      </c>
      <c r="E11">
        <v>-190.21</v>
      </c>
    </row>
    <row r="12" spans="1:5" x14ac:dyDescent="0.25">
      <c r="A12">
        <v>90</v>
      </c>
      <c r="B12">
        <v>-23.9</v>
      </c>
      <c r="C12">
        <v>-191.51</v>
      </c>
      <c r="E12">
        <v>-191.51</v>
      </c>
    </row>
    <row r="13" spans="1:5" x14ac:dyDescent="0.25">
      <c r="A13">
        <v>95</v>
      </c>
      <c r="B13">
        <v>-22.89</v>
      </c>
      <c r="C13">
        <v>-192.26</v>
      </c>
      <c r="E13">
        <v>-192.26</v>
      </c>
    </row>
    <row r="14" spans="1:5" x14ac:dyDescent="0.25">
      <c r="A14">
        <v>100</v>
      </c>
      <c r="B14">
        <v>-21.76</v>
      </c>
      <c r="C14">
        <v>-193.15</v>
      </c>
      <c r="E14">
        <v>-193.15</v>
      </c>
    </row>
    <row r="15" spans="1:5" x14ac:dyDescent="0.25">
      <c r="A15">
        <v>106</v>
      </c>
      <c r="B15">
        <v>-20.21</v>
      </c>
      <c r="C15">
        <v>-193.86</v>
      </c>
      <c r="E15">
        <v>-193.86</v>
      </c>
    </row>
    <row r="16" spans="1:5" x14ac:dyDescent="0.25">
      <c r="A16">
        <v>112</v>
      </c>
      <c r="B16">
        <v>-18.12</v>
      </c>
      <c r="C16">
        <v>-196.21</v>
      </c>
      <c r="E16">
        <v>-196.21</v>
      </c>
    </row>
    <row r="17" spans="1:5" x14ac:dyDescent="0.25">
      <c r="A17">
        <v>118</v>
      </c>
      <c r="B17">
        <v>-16.07</v>
      </c>
      <c r="C17">
        <v>-201.24</v>
      </c>
      <c r="E17">
        <v>-201.24</v>
      </c>
    </row>
    <row r="18" spans="1:5" x14ac:dyDescent="0.25">
      <c r="A18">
        <v>125</v>
      </c>
      <c r="B18">
        <v>-14.26</v>
      </c>
      <c r="C18">
        <v>-209.18</v>
      </c>
      <c r="E18">
        <v>-209.18</v>
      </c>
    </row>
    <row r="19" spans="1:5" x14ac:dyDescent="0.25">
      <c r="A19">
        <v>132</v>
      </c>
      <c r="B19">
        <v>-12.72</v>
      </c>
      <c r="C19">
        <v>-221.28</v>
      </c>
      <c r="E19">
        <v>-221.28</v>
      </c>
    </row>
    <row r="20" spans="1:5" x14ac:dyDescent="0.25">
      <c r="A20">
        <v>140</v>
      </c>
      <c r="B20">
        <v>-11.61</v>
      </c>
      <c r="C20">
        <v>-235.51</v>
      </c>
      <c r="E20">
        <v>-235.51</v>
      </c>
    </row>
    <row r="21" spans="1:5" x14ac:dyDescent="0.25">
      <c r="A21">
        <v>150</v>
      </c>
      <c r="B21">
        <v>-10.76</v>
      </c>
      <c r="C21">
        <v>-249.11</v>
      </c>
      <c r="E21">
        <v>-249.11</v>
      </c>
    </row>
    <row r="22" spans="1:5" x14ac:dyDescent="0.25">
      <c r="A22">
        <v>160</v>
      </c>
      <c r="B22">
        <v>-10.01</v>
      </c>
      <c r="C22">
        <v>-262.48</v>
      </c>
      <c r="E22">
        <v>-262.48</v>
      </c>
    </row>
    <row r="23" spans="1:5" x14ac:dyDescent="0.25">
      <c r="A23">
        <v>170</v>
      </c>
      <c r="B23">
        <v>-9.44</v>
      </c>
      <c r="C23">
        <v>-275.76</v>
      </c>
      <c r="E23">
        <v>-275.76</v>
      </c>
    </row>
    <row r="24" spans="1:5" x14ac:dyDescent="0.25">
      <c r="A24">
        <v>180</v>
      </c>
      <c r="B24">
        <v>-9.1199999999999992</v>
      </c>
      <c r="C24">
        <v>-288.36</v>
      </c>
      <c r="E24">
        <v>-288.36</v>
      </c>
    </row>
    <row r="25" spans="1:5" x14ac:dyDescent="0.25">
      <c r="A25">
        <v>190</v>
      </c>
      <c r="B25">
        <v>-8.99</v>
      </c>
      <c r="C25">
        <v>-300.82</v>
      </c>
      <c r="E25">
        <v>-300.82</v>
      </c>
    </row>
    <row r="26" spans="1:5" x14ac:dyDescent="0.25">
      <c r="A26">
        <v>200</v>
      </c>
      <c r="B26">
        <v>-9.11</v>
      </c>
      <c r="C26">
        <v>-313.38</v>
      </c>
      <c r="E26">
        <v>-313.38</v>
      </c>
    </row>
    <row r="27" spans="1:5" x14ac:dyDescent="0.25">
      <c r="A27">
        <v>212</v>
      </c>
      <c r="B27">
        <v>-9.57</v>
      </c>
      <c r="C27">
        <v>-324.72000000000003</v>
      </c>
      <c r="E27">
        <v>-324.72000000000003</v>
      </c>
    </row>
    <row r="28" spans="1:5" x14ac:dyDescent="0.25">
      <c r="A28">
        <v>224</v>
      </c>
      <c r="B28">
        <v>-10.199999999999999</v>
      </c>
      <c r="C28">
        <v>-334.35</v>
      </c>
      <c r="E28">
        <v>-334.35</v>
      </c>
    </row>
    <row r="29" spans="1:5" x14ac:dyDescent="0.25">
      <c r="A29">
        <v>236</v>
      </c>
      <c r="B29">
        <v>-11</v>
      </c>
      <c r="C29">
        <v>-341.88</v>
      </c>
      <c r="E29">
        <v>-341.88</v>
      </c>
    </row>
    <row r="30" spans="1:5" x14ac:dyDescent="0.25">
      <c r="A30">
        <v>250</v>
      </c>
      <c r="B30">
        <v>-11.87</v>
      </c>
      <c r="C30">
        <v>-346.36</v>
      </c>
      <c r="E30">
        <v>-346.36</v>
      </c>
    </row>
    <row r="31" spans="1:5" x14ac:dyDescent="0.25">
      <c r="A31">
        <v>265</v>
      </c>
      <c r="B31">
        <v>-12.37</v>
      </c>
      <c r="C31">
        <v>-349.57</v>
      </c>
      <c r="E31">
        <v>-349.57</v>
      </c>
    </row>
    <row r="32" spans="1:5" x14ac:dyDescent="0.25">
      <c r="A32">
        <v>280</v>
      </c>
      <c r="B32">
        <v>-12.5</v>
      </c>
      <c r="C32">
        <v>-353.88</v>
      </c>
      <c r="E32">
        <v>-353.88</v>
      </c>
    </row>
    <row r="33" spans="1:5" x14ac:dyDescent="0.25">
      <c r="A33">
        <v>300</v>
      </c>
      <c r="B33">
        <v>-12.55</v>
      </c>
      <c r="C33">
        <v>-359.66</v>
      </c>
      <c r="E33">
        <v>-359.66</v>
      </c>
    </row>
    <row r="34" spans="1:5" x14ac:dyDescent="0.25">
      <c r="A34">
        <v>315</v>
      </c>
      <c r="B34">
        <v>-12.73</v>
      </c>
      <c r="C34">
        <v>-366.66</v>
      </c>
      <c r="E34">
        <v>-366.66</v>
      </c>
    </row>
    <row r="35" spans="1:5" x14ac:dyDescent="0.25">
      <c r="A35">
        <v>335</v>
      </c>
      <c r="B35">
        <v>-13.17</v>
      </c>
      <c r="C35">
        <v>-373.4</v>
      </c>
      <c r="E35">
        <v>-373.4</v>
      </c>
    </row>
    <row r="36" spans="1:5" x14ac:dyDescent="0.25">
      <c r="A36">
        <v>355</v>
      </c>
      <c r="B36">
        <v>-13.77</v>
      </c>
      <c r="C36">
        <v>-378.72</v>
      </c>
      <c r="E36">
        <v>-378.72</v>
      </c>
    </row>
    <row r="37" spans="1:5" x14ac:dyDescent="0.25">
      <c r="A37">
        <v>375</v>
      </c>
      <c r="B37">
        <v>-14.23</v>
      </c>
      <c r="C37">
        <v>-383.84</v>
      </c>
      <c r="E37">
        <v>-383.84</v>
      </c>
    </row>
    <row r="38" spans="1:5" x14ac:dyDescent="0.25">
      <c r="A38">
        <v>400</v>
      </c>
      <c r="B38">
        <v>-14.64</v>
      </c>
      <c r="C38">
        <v>-389.92</v>
      </c>
      <c r="E38">
        <v>-389.92</v>
      </c>
    </row>
    <row r="39" spans="1:5" x14ac:dyDescent="0.25">
      <c r="A39">
        <v>425</v>
      </c>
      <c r="B39">
        <v>-15.17</v>
      </c>
      <c r="C39">
        <v>-396.17</v>
      </c>
      <c r="E39">
        <v>-396.17</v>
      </c>
    </row>
    <row r="40" spans="1:5" x14ac:dyDescent="0.25">
      <c r="A40">
        <v>450</v>
      </c>
      <c r="B40">
        <v>-15.83</v>
      </c>
      <c r="C40">
        <v>-402.23</v>
      </c>
      <c r="E40">
        <v>-402.23</v>
      </c>
    </row>
    <row r="41" spans="1:5" x14ac:dyDescent="0.25">
      <c r="A41">
        <v>475</v>
      </c>
      <c r="B41">
        <v>-16.7</v>
      </c>
      <c r="C41">
        <v>-407.95</v>
      </c>
      <c r="E41">
        <v>-407.95</v>
      </c>
    </row>
    <row r="42" spans="1:5" x14ac:dyDescent="0.25">
      <c r="A42">
        <v>500</v>
      </c>
      <c r="B42">
        <v>-17.7</v>
      </c>
      <c r="C42">
        <v>-413.7</v>
      </c>
      <c r="E42">
        <v>-413.7</v>
      </c>
    </row>
    <row r="43" spans="1:5" x14ac:dyDescent="0.25">
      <c r="A43">
        <v>530</v>
      </c>
      <c r="B43">
        <v>-18.86</v>
      </c>
      <c r="C43">
        <v>-419.32</v>
      </c>
      <c r="E43">
        <v>-419.32</v>
      </c>
    </row>
    <row r="44" spans="1:5" x14ac:dyDescent="0.25">
      <c r="A44">
        <v>560</v>
      </c>
      <c r="B44">
        <v>-20.440000000000001</v>
      </c>
      <c r="C44">
        <v>-421.94</v>
      </c>
      <c r="E44">
        <v>-421.94</v>
      </c>
    </row>
    <row r="45" spans="1:5" x14ac:dyDescent="0.25">
      <c r="A45">
        <v>600</v>
      </c>
      <c r="B45">
        <v>-22.53</v>
      </c>
      <c r="C45">
        <v>-418.76</v>
      </c>
      <c r="E45">
        <v>-418.76</v>
      </c>
    </row>
    <row r="46" spans="1:5" x14ac:dyDescent="0.25">
      <c r="A46">
        <v>630</v>
      </c>
      <c r="B46">
        <v>-24.79</v>
      </c>
      <c r="C46">
        <v>-409.52</v>
      </c>
      <c r="E46">
        <v>-409.52</v>
      </c>
    </row>
    <row r="47" spans="1:5" x14ac:dyDescent="0.25">
      <c r="A47">
        <v>670</v>
      </c>
      <c r="B47">
        <v>-25.91</v>
      </c>
      <c r="C47">
        <v>-398.02</v>
      </c>
      <c r="E47">
        <v>-398.02</v>
      </c>
    </row>
    <row r="48" spans="1:5" x14ac:dyDescent="0.25">
      <c r="A48">
        <v>710</v>
      </c>
      <c r="B48">
        <v>-25.89</v>
      </c>
      <c r="C48">
        <v>-389.81</v>
      </c>
      <c r="E48">
        <v>-389.81</v>
      </c>
    </row>
    <row r="49" spans="1:5" x14ac:dyDescent="0.25">
      <c r="A49">
        <v>750</v>
      </c>
      <c r="B49">
        <v>-25.84</v>
      </c>
      <c r="C49">
        <v>-384.37</v>
      </c>
      <c r="E49">
        <v>-384.37</v>
      </c>
    </row>
    <row r="50" spans="1:5" x14ac:dyDescent="0.25">
      <c r="A50">
        <v>800</v>
      </c>
      <c r="B50">
        <v>-25.75</v>
      </c>
      <c r="C50">
        <v>-377.33</v>
      </c>
      <c r="E50">
        <v>-377.33</v>
      </c>
    </row>
    <row r="51" spans="1:5" x14ac:dyDescent="0.25">
      <c r="A51">
        <v>850</v>
      </c>
      <c r="B51">
        <v>-25.14</v>
      </c>
      <c r="C51">
        <v>-369.09</v>
      </c>
      <c r="E51">
        <v>-369.09</v>
      </c>
    </row>
    <row r="52" spans="1:5" x14ac:dyDescent="0.25">
      <c r="A52">
        <v>900</v>
      </c>
      <c r="B52">
        <v>-23.51</v>
      </c>
      <c r="C52">
        <v>-359.85</v>
      </c>
      <c r="E52">
        <v>-359.85</v>
      </c>
    </row>
    <row r="53" spans="1:5" x14ac:dyDescent="0.25">
      <c r="A53">
        <v>950</v>
      </c>
      <c r="B53">
        <v>-21.08</v>
      </c>
      <c r="C53">
        <v>-355.86</v>
      </c>
      <c r="E53">
        <v>-355.86</v>
      </c>
    </row>
    <row r="54" spans="1:5" x14ac:dyDescent="0.25">
      <c r="A54">
        <v>1000</v>
      </c>
      <c r="B54">
        <v>-19.73</v>
      </c>
      <c r="C54">
        <v>-363.51</v>
      </c>
      <c r="E54">
        <v>-363.51</v>
      </c>
    </row>
    <row r="55" spans="1:5" x14ac:dyDescent="0.25">
      <c r="A55">
        <v>1060</v>
      </c>
      <c r="B55">
        <v>-19.440000000000001</v>
      </c>
      <c r="C55">
        <v>-374.62</v>
      </c>
      <c r="E55">
        <v>-374.62</v>
      </c>
    </row>
    <row r="56" spans="1:5" x14ac:dyDescent="0.25">
      <c r="A56">
        <v>1120</v>
      </c>
      <c r="B56">
        <v>-19.63</v>
      </c>
      <c r="C56">
        <v>-383.22</v>
      </c>
      <c r="E56">
        <v>-383.22</v>
      </c>
    </row>
    <row r="57" spans="1:5" x14ac:dyDescent="0.25">
      <c r="A57">
        <v>1180</v>
      </c>
      <c r="B57">
        <v>-20.34</v>
      </c>
      <c r="C57">
        <v>-386.47</v>
      </c>
      <c r="E57">
        <v>-386.47</v>
      </c>
    </row>
    <row r="58" spans="1:5" x14ac:dyDescent="0.25">
      <c r="A58">
        <v>1250</v>
      </c>
      <c r="B58">
        <v>-20.309999999999999</v>
      </c>
      <c r="C58">
        <v>-385.67</v>
      </c>
      <c r="E58">
        <v>-385.67</v>
      </c>
    </row>
    <row r="59" spans="1:5" x14ac:dyDescent="0.25">
      <c r="A59">
        <v>1320</v>
      </c>
      <c r="B59">
        <v>-19.399999999999999</v>
      </c>
      <c r="C59">
        <v>-388.6</v>
      </c>
      <c r="E59">
        <v>-388.6</v>
      </c>
    </row>
    <row r="60" spans="1:5" x14ac:dyDescent="0.25">
      <c r="A60">
        <v>1400</v>
      </c>
      <c r="B60">
        <v>-18.68</v>
      </c>
      <c r="C60">
        <v>-399.77</v>
      </c>
      <c r="E60">
        <v>-399.77</v>
      </c>
    </row>
    <row r="61" spans="1:5" x14ac:dyDescent="0.25">
      <c r="A61">
        <v>1500</v>
      </c>
      <c r="B61">
        <v>-18.71</v>
      </c>
      <c r="C61">
        <v>-422.12</v>
      </c>
      <c r="E61">
        <v>-422.12</v>
      </c>
    </row>
    <row r="62" spans="1:5" x14ac:dyDescent="0.25">
      <c r="A62">
        <v>1600</v>
      </c>
      <c r="B62">
        <v>-19.91</v>
      </c>
      <c r="C62">
        <v>-436.72</v>
      </c>
      <c r="E62">
        <v>-436.72</v>
      </c>
    </row>
    <row r="63" spans="1:5" x14ac:dyDescent="0.25">
      <c r="A63">
        <v>1700</v>
      </c>
      <c r="B63">
        <v>-21.65</v>
      </c>
      <c r="C63">
        <v>-426.65</v>
      </c>
      <c r="E63">
        <v>-426.65</v>
      </c>
    </row>
    <row r="64" spans="1:5" x14ac:dyDescent="0.25">
      <c r="A64">
        <v>1800</v>
      </c>
      <c r="B64">
        <v>-22.64</v>
      </c>
      <c r="C64">
        <v>-407.23</v>
      </c>
      <c r="E64">
        <v>-407.23</v>
      </c>
    </row>
    <row r="65" spans="1:5" x14ac:dyDescent="0.25">
      <c r="A65">
        <v>1900</v>
      </c>
      <c r="B65">
        <v>-22.15</v>
      </c>
      <c r="C65">
        <v>-388.75</v>
      </c>
      <c r="E65">
        <v>-388.75</v>
      </c>
    </row>
    <row r="66" spans="1:5" x14ac:dyDescent="0.25">
      <c r="A66">
        <v>2000</v>
      </c>
      <c r="B66">
        <v>-20.78</v>
      </c>
      <c r="C66">
        <v>-380.25</v>
      </c>
      <c r="E66">
        <v>-380.25</v>
      </c>
    </row>
    <row r="67" spans="1:5" x14ac:dyDescent="0.25">
      <c r="A67">
        <v>2120</v>
      </c>
      <c r="B67">
        <v>-19.73</v>
      </c>
      <c r="C67">
        <v>-391.14</v>
      </c>
      <c r="E67">
        <v>-391.14</v>
      </c>
    </row>
    <row r="68" spans="1:5" x14ac:dyDescent="0.25">
      <c r="A68">
        <v>2240</v>
      </c>
      <c r="B68">
        <v>-18.84</v>
      </c>
      <c r="C68">
        <v>-414.35</v>
      </c>
      <c r="E68">
        <v>-414.35</v>
      </c>
    </row>
    <row r="69" spans="1:5" x14ac:dyDescent="0.25">
      <c r="A69">
        <v>2360</v>
      </c>
      <c r="B69">
        <v>-18.63</v>
      </c>
      <c r="C69">
        <v>-440.95</v>
      </c>
      <c r="E69">
        <v>-440.95</v>
      </c>
    </row>
    <row r="70" spans="1:5" x14ac:dyDescent="0.25">
      <c r="A70">
        <v>2500</v>
      </c>
      <c r="B70">
        <v>-19.37</v>
      </c>
      <c r="C70">
        <v>-459.53</v>
      </c>
      <c r="E70">
        <v>-459.53</v>
      </c>
    </row>
    <row r="71" spans="1:5" x14ac:dyDescent="0.25">
      <c r="A71">
        <v>2650</v>
      </c>
      <c r="B71">
        <v>-20.54</v>
      </c>
      <c r="C71">
        <v>-481.75</v>
      </c>
      <c r="E71">
        <v>-481.75</v>
      </c>
    </row>
    <row r="72" spans="1:5" x14ac:dyDescent="0.25">
      <c r="A72">
        <v>2800</v>
      </c>
      <c r="B72">
        <v>-23.81</v>
      </c>
      <c r="C72">
        <v>-505.86</v>
      </c>
      <c r="E72">
        <v>-505.86</v>
      </c>
    </row>
    <row r="73" spans="1:5" x14ac:dyDescent="0.25">
      <c r="A73">
        <v>3000</v>
      </c>
      <c r="B73">
        <v>-31.07</v>
      </c>
      <c r="C73">
        <v>-524.1</v>
      </c>
      <c r="E73">
        <v>-524.1</v>
      </c>
    </row>
    <row r="74" spans="1:5" x14ac:dyDescent="0.25">
      <c r="A74">
        <v>3150</v>
      </c>
      <c r="B74">
        <v>-31.25</v>
      </c>
      <c r="C74">
        <v>-537.95000000000005</v>
      </c>
      <c r="E74">
        <v>-537.95000000000005</v>
      </c>
    </row>
    <row r="75" spans="1:5" x14ac:dyDescent="0.25">
      <c r="A75">
        <v>3350</v>
      </c>
      <c r="B75">
        <v>-23.71</v>
      </c>
      <c r="C75">
        <v>-550.86</v>
      </c>
      <c r="E75">
        <v>-550.86</v>
      </c>
    </row>
    <row r="76" spans="1:5" x14ac:dyDescent="0.25">
      <c r="A76">
        <v>3550</v>
      </c>
      <c r="B76">
        <v>-20.5</v>
      </c>
      <c r="C76">
        <v>-580.84</v>
      </c>
      <c r="E76">
        <v>-580.84</v>
      </c>
    </row>
    <row r="77" spans="1:5" x14ac:dyDescent="0.25">
      <c r="A77">
        <v>3750</v>
      </c>
      <c r="B77">
        <v>-19.59</v>
      </c>
      <c r="C77">
        <v>-611.30999999999995</v>
      </c>
      <c r="E77">
        <v>-611.30999999999995</v>
      </c>
    </row>
    <row r="78" spans="1:5" x14ac:dyDescent="0.25">
      <c r="A78">
        <v>4000</v>
      </c>
      <c r="B78">
        <v>-18.45</v>
      </c>
      <c r="C78">
        <v>-654.21</v>
      </c>
      <c r="E78">
        <v>-654.21</v>
      </c>
    </row>
    <row r="79" spans="1:5" x14ac:dyDescent="0.25">
      <c r="A79">
        <v>4250</v>
      </c>
      <c r="B79">
        <v>-18.5</v>
      </c>
      <c r="C79">
        <v>-700.74</v>
      </c>
      <c r="E79">
        <v>-700.74</v>
      </c>
    </row>
    <row r="80" spans="1:5" x14ac:dyDescent="0.25">
      <c r="A80">
        <v>4500</v>
      </c>
      <c r="B80">
        <v>-19.75</v>
      </c>
      <c r="C80">
        <v>-722.66</v>
      </c>
      <c r="E80">
        <v>-722.66</v>
      </c>
    </row>
    <row r="81" spans="1:5" x14ac:dyDescent="0.25">
      <c r="A81">
        <v>4750</v>
      </c>
      <c r="B81">
        <v>-20.23</v>
      </c>
      <c r="C81">
        <v>-737.89</v>
      </c>
      <c r="E81">
        <v>-737.89</v>
      </c>
    </row>
    <row r="82" spans="1:5" x14ac:dyDescent="0.25">
      <c r="A82">
        <v>5000</v>
      </c>
      <c r="B82">
        <v>-21.46</v>
      </c>
      <c r="C82">
        <v>-744.08</v>
      </c>
      <c r="E82">
        <v>-744.08</v>
      </c>
    </row>
    <row r="83" spans="1:5" x14ac:dyDescent="0.25">
      <c r="A83">
        <v>5300</v>
      </c>
      <c r="B83">
        <v>-21.95</v>
      </c>
      <c r="C83">
        <v>-743.22</v>
      </c>
      <c r="E83">
        <v>-743.22</v>
      </c>
    </row>
    <row r="84" spans="1:5" x14ac:dyDescent="0.25">
      <c r="A84">
        <v>5600</v>
      </c>
      <c r="B84">
        <v>-20.47</v>
      </c>
      <c r="C84">
        <v>-743.66</v>
      </c>
      <c r="E84">
        <v>-743.66</v>
      </c>
    </row>
    <row r="85" spans="1:5" x14ac:dyDescent="0.25">
      <c r="A85">
        <v>6000</v>
      </c>
      <c r="B85">
        <v>-19.5</v>
      </c>
      <c r="C85">
        <v>-751.55</v>
      </c>
      <c r="E85">
        <v>-751.55</v>
      </c>
    </row>
    <row r="86" spans="1:5" x14ac:dyDescent="0.25">
      <c r="A86">
        <v>6300</v>
      </c>
      <c r="B86">
        <v>-19.47</v>
      </c>
      <c r="C86">
        <v>-778.01</v>
      </c>
      <c r="E86">
        <v>-778.01</v>
      </c>
    </row>
    <row r="87" spans="1:5" x14ac:dyDescent="0.25">
      <c r="A87">
        <v>6700</v>
      </c>
      <c r="B87">
        <v>-18.760000000000002</v>
      </c>
      <c r="C87">
        <v>-833.57</v>
      </c>
      <c r="E87">
        <v>-833.57</v>
      </c>
    </row>
    <row r="88" spans="1:5" x14ac:dyDescent="0.25">
      <c r="A88">
        <v>7100</v>
      </c>
      <c r="B88">
        <v>-17.54</v>
      </c>
      <c r="C88">
        <v>-913.98</v>
      </c>
      <c r="E88">
        <v>-913.98</v>
      </c>
    </row>
    <row r="89" spans="1:5" x14ac:dyDescent="0.25">
      <c r="A89">
        <v>7500</v>
      </c>
      <c r="B89">
        <v>-17.36</v>
      </c>
      <c r="C89">
        <v>-1001.01</v>
      </c>
      <c r="E89">
        <v>-1001.01</v>
      </c>
    </row>
    <row r="90" spans="1:5" x14ac:dyDescent="0.25">
      <c r="A90">
        <v>8000</v>
      </c>
      <c r="B90">
        <v>-17.39</v>
      </c>
      <c r="C90">
        <v>-1075.1199999999999</v>
      </c>
      <c r="E90">
        <v>-1075.1199999999999</v>
      </c>
    </row>
    <row r="91" spans="1:5" x14ac:dyDescent="0.25">
      <c r="A91">
        <v>8500</v>
      </c>
      <c r="B91">
        <v>-17.829999999999998</v>
      </c>
      <c r="C91">
        <v>-1115.73</v>
      </c>
      <c r="E91">
        <v>-1115.73</v>
      </c>
    </row>
    <row r="92" spans="1:5" x14ac:dyDescent="0.25">
      <c r="A92">
        <v>9000</v>
      </c>
      <c r="B92">
        <v>-18.66</v>
      </c>
      <c r="C92">
        <v>-1135.7</v>
      </c>
      <c r="E92">
        <v>-1135.7</v>
      </c>
    </row>
    <row r="93" spans="1:5" x14ac:dyDescent="0.25">
      <c r="A93">
        <v>9500</v>
      </c>
      <c r="B93">
        <v>-19.059999999999999</v>
      </c>
      <c r="C93">
        <v>-1134.2</v>
      </c>
      <c r="E93">
        <v>-1134.2</v>
      </c>
    </row>
    <row r="94" spans="1:5" x14ac:dyDescent="0.25">
      <c r="A94">
        <v>10000</v>
      </c>
      <c r="B94">
        <v>-19.5</v>
      </c>
      <c r="C94">
        <v>-1118.99</v>
      </c>
      <c r="E94">
        <v>-1118.99</v>
      </c>
    </row>
    <row r="95" spans="1:5" x14ac:dyDescent="0.25">
      <c r="A95">
        <v>10600</v>
      </c>
      <c r="B95">
        <v>-20.3</v>
      </c>
      <c r="C95">
        <v>-1113</v>
      </c>
      <c r="E95">
        <v>-1113</v>
      </c>
    </row>
    <row r="96" spans="1:5" x14ac:dyDescent="0.25">
      <c r="A96">
        <v>11200</v>
      </c>
      <c r="B96">
        <v>-22.62</v>
      </c>
      <c r="C96">
        <v>-1107.27</v>
      </c>
      <c r="E96">
        <v>-1107.27</v>
      </c>
    </row>
    <row r="97" spans="1:5" x14ac:dyDescent="0.25">
      <c r="A97">
        <v>11800</v>
      </c>
      <c r="B97">
        <v>-23.47</v>
      </c>
      <c r="C97">
        <v>-1113.8399999999999</v>
      </c>
      <c r="E97">
        <v>-1113.8399999999999</v>
      </c>
    </row>
    <row r="98" spans="1:5" x14ac:dyDescent="0.25">
      <c r="A98">
        <v>12500</v>
      </c>
      <c r="B98">
        <v>-21.64</v>
      </c>
      <c r="C98">
        <v>-1126.94</v>
      </c>
      <c r="E98">
        <v>-1126.94</v>
      </c>
    </row>
    <row r="99" spans="1:5" x14ac:dyDescent="0.25">
      <c r="A99">
        <v>13200</v>
      </c>
      <c r="B99">
        <v>-21.02</v>
      </c>
      <c r="C99">
        <v>-1137.26</v>
      </c>
      <c r="E99">
        <v>-1137.26</v>
      </c>
    </row>
    <row r="100" spans="1:5" x14ac:dyDescent="0.25">
      <c r="A100">
        <v>14000</v>
      </c>
      <c r="B100">
        <v>-20.46</v>
      </c>
      <c r="C100">
        <v>-1148.4100000000001</v>
      </c>
      <c r="E100">
        <v>-1148.4100000000001</v>
      </c>
    </row>
    <row r="101" spans="1:5" x14ac:dyDescent="0.25">
      <c r="A101">
        <v>15000</v>
      </c>
      <c r="B101">
        <v>-20.55</v>
      </c>
      <c r="C101">
        <v>-1157.22</v>
      </c>
      <c r="E101">
        <v>-1157.22</v>
      </c>
    </row>
    <row r="102" spans="1:5" x14ac:dyDescent="0.25">
      <c r="A102">
        <v>16000</v>
      </c>
      <c r="B102">
        <v>-20.54</v>
      </c>
      <c r="C102">
        <v>-1166.4000000000001</v>
      </c>
      <c r="E102">
        <v>-1166.4000000000001</v>
      </c>
    </row>
    <row r="103" spans="1:5" x14ac:dyDescent="0.25">
      <c r="A103">
        <v>17000</v>
      </c>
      <c r="B103">
        <v>-20.05</v>
      </c>
      <c r="C103">
        <v>-1173.22</v>
      </c>
      <c r="E103">
        <v>-1173.22</v>
      </c>
    </row>
    <row r="104" spans="1:5" x14ac:dyDescent="0.25">
      <c r="A104">
        <v>18000</v>
      </c>
      <c r="B104">
        <v>-19.54</v>
      </c>
      <c r="C104">
        <v>-1189.8599999999999</v>
      </c>
      <c r="E104">
        <v>-1189.8599999999999</v>
      </c>
    </row>
    <row r="105" spans="1:5" x14ac:dyDescent="0.25">
      <c r="A105">
        <v>19000</v>
      </c>
      <c r="B105">
        <v>-19.27</v>
      </c>
      <c r="C105">
        <v>-1228.17</v>
      </c>
      <c r="E105">
        <v>-1228.17</v>
      </c>
    </row>
    <row r="106" spans="1:5" x14ac:dyDescent="0.25">
      <c r="A106">
        <v>20000</v>
      </c>
      <c r="B106">
        <v>-20.190000000000001</v>
      </c>
      <c r="C106">
        <v>-1308.5999999999999</v>
      </c>
      <c r="E106">
        <v>-1308.5999999999999</v>
      </c>
    </row>
    <row r="107" spans="1:5" x14ac:dyDescent="0.25">
      <c r="A107">
        <v>21200</v>
      </c>
      <c r="B107">
        <v>-22.76</v>
      </c>
      <c r="C107">
        <v>-1416.69</v>
      </c>
      <c r="E107">
        <v>-1416.69</v>
      </c>
    </row>
    <row r="108" spans="1:5" x14ac:dyDescent="0.25">
      <c r="A108">
        <v>22400</v>
      </c>
      <c r="B108">
        <v>-28.29</v>
      </c>
      <c r="C108">
        <v>-1577.91</v>
      </c>
      <c r="E108">
        <v>-1577.91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Fundamental</vt:lpstr>
      <vt:lpstr>Sheet1</vt:lpstr>
      <vt:lpstr>Smoothed</vt:lpstr>
      <vt:lpstr>Sheet2</vt:lpstr>
      <vt:lpstr>Unwrap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Wee Hew</dc:creator>
  <cp:lastModifiedBy>Chan Wee Hew</cp:lastModifiedBy>
  <dcterms:created xsi:type="dcterms:W3CDTF">2025-07-24T05:28:34Z</dcterms:created>
  <dcterms:modified xsi:type="dcterms:W3CDTF">2025-07-24T12:24:01Z</dcterms:modified>
</cp:coreProperties>
</file>