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Labview Program\System SPL data tools\"/>
    </mc:Choice>
  </mc:AlternateContent>
  <bookViews>
    <workbookView xWindow="2910" yWindow="300" windowWidth="15480" windowHeight="8820"/>
  </bookViews>
  <sheets>
    <sheet name="DUT" sheetId="15" r:id="rId1"/>
    <sheet name="Data" sheetId="16" r:id="rId2"/>
  </sheets>
  <calcPr calcId="171027"/>
</workbook>
</file>

<file path=xl/calcChain.xml><?xml version="1.0" encoding="utf-8"?>
<calcChain xmlns="http://schemas.openxmlformats.org/spreadsheetml/2006/main">
  <c r="K31" i="15" l="1"/>
  <c r="P30" i="15"/>
  <c r="R30" i="15" s="1"/>
  <c r="P29" i="15"/>
  <c r="R29" i="15" s="1"/>
  <c r="P28" i="15"/>
  <c r="R28" i="15" s="1"/>
  <c r="P27" i="15"/>
  <c r="R27" i="15" s="1"/>
  <c r="P26" i="15"/>
  <c r="R26" i="15" s="1"/>
  <c r="P25" i="15"/>
  <c r="R25" i="15" s="1"/>
  <c r="B37" i="15"/>
  <c r="C37" i="15"/>
  <c r="D37" i="15"/>
  <c r="E37" i="15"/>
  <c r="B38" i="15"/>
  <c r="C38" i="15"/>
  <c r="D38" i="15"/>
  <c r="E38" i="15"/>
  <c r="B39" i="15"/>
  <c r="C39" i="15"/>
  <c r="D39" i="15"/>
  <c r="E39" i="15"/>
  <c r="B40" i="15"/>
  <c r="C40" i="15"/>
  <c r="D40" i="15"/>
  <c r="E40" i="15"/>
  <c r="B41" i="15"/>
  <c r="C41" i="15"/>
  <c r="D41" i="15"/>
  <c r="E41" i="15"/>
  <c r="B42" i="15"/>
  <c r="C42" i="15"/>
  <c r="D42" i="15"/>
  <c r="E42" i="15"/>
  <c r="B43" i="15"/>
  <c r="C43" i="15"/>
  <c r="D43" i="15"/>
  <c r="E43" i="15"/>
  <c r="B44" i="15"/>
  <c r="C44" i="15"/>
  <c r="D44" i="15"/>
  <c r="E44" i="15"/>
  <c r="B45" i="15"/>
  <c r="C45" i="15"/>
  <c r="D45" i="15"/>
  <c r="E45" i="15"/>
  <c r="B46" i="15"/>
  <c r="C46" i="15"/>
  <c r="D46" i="15"/>
  <c r="E46" i="15"/>
  <c r="B47" i="15"/>
  <c r="C47" i="15"/>
  <c r="D47" i="15"/>
  <c r="E47" i="15"/>
  <c r="B48" i="15"/>
  <c r="C48" i="15"/>
  <c r="D48" i="15"/>
  <c r="E48" i="15"/>
  <c r="B49" i="15"/>
  <c r="C49" i="15"/>
  <c r="D49" i="15"/>
  <c r="E49" i="15"/>
  <c r="B50" i="15"/>
  <c r="C50" i="15"/>
  <c r="D50" i="15"/>
  <c r="E50" i="15"/>
  <c r="B51" i="15"/>
  <c r="C51" i="15"/>
  <c r="D51" i="15"/>
  <c r="E51" i="15"/>
  <c r="B52" i="15"/>
  <c r="C52" i="15"/>
  <c r="D52" i="15"/>
  <c r="E52" i="15"/>
  <c r="B53" i="15"/>
  <c r="C53" i="15"/>
  <c r="D53" i="15"/>
  <c r="E53" i="15"/>
  <c r="B54" i="15"/>
  <c r="C54" i="15"/>
  <c r="D54" i="15"/>
  <c r="E54" i="15"/>
  <c r="B55" i="15"/>
  <c r="C55" i="15"/>
  <c r="D55" i="15"/>
  <c r="E55" i="15"/>
  <c r="B56" i="15"/>
  <c r="C56" i="15"/>
  <c r="D56" i="15"/>
  <c r="E56" i="15"/>
  <c r="B57" i="15"/>
  <c r="C57" i="15"/>
  <c r="D57" i="15"/>
  <c r="E57" i="15"/>
  <c r="B58" i="15"/>
  <c r="C58" i="15"/>
  <c r="D58" i="15"/>
  <c r="E58" i="15"/>
  <c r="B59" i="15"/>
  <c r="C59" i="15"/>
  <c r="D59" i="15"/>
  <c r="E59" i="15"/>
  <c r="B60" i="15"/>
  <c r="C60" i="15"/>
  <c r="D60" i="15"/>
  <c r="E60" i="15"/>
  <c r="B61" i="15"/>
  <c r="C61" i="15"/>
  <c r="D61" i="15"/>
  <c r="E61" i="15"/>
  <c r="B62" i="15"/>
  <c r="C62" i="15"/>
  <c r="D62" i="15"/>
  <c r="E62" i="15"/>
  <c r="B63" i="15"/>
  <c r="C63" i="15"/>
  <c r="D63" i="15"/>
  <c r="E63" i="15"/>
  <c r="B64" i="15"/>
  <c r="C64" i="15"/>
  <c r="D64" i="15"/>
  <c r="E64" i="15"/>
  <c r="B65" i="15"/>
  <c r="C65" i="15"/>
  <c r="D65" i="15"/>
  <c r="E65" i="15"/>
  <c r="B66" i="15"/>
  <c r="C66" i="15"/>
  <c r="D66" i="15"/>
  <c r="E66" i="15"/>
  <c r="B67" i="15"/>
  <c r="C67" i="15"/>
  <c r="D67" i="15"/>
  <c r="E67" i="15"/>
  <c r="B68" i="15"/>
  <c r="C68" i="15"/>
  <c r="D68" i="15"/>
  <c r="E68" i="15"/>
  <c r="B69" i="15"/>
  <c r="C69" i="15"/>
  <c r="D69" i="15"/>
  <c r="E69" i="15"/>
  <c r="B70" i="15"/>
  <c r="C70" i="15"/>
  <c r="D70" i="15"/>
  <c r="E70" i="15"/>
  <c r="B71" i="15"/>
  <c r="C71" i="15"/>
  <c r="D71" i="15"/>
  <c r="E71" i="15"/>
  <c r="B72" i="15"/>
  <c r="C72" i="15"/>
  <c r="D72" i="15"/>
  <c r="E72" i="15"/>
  <c r="B73" i="15"/>
  <c r="C73" i="15"/>
  <c r="D73" i="15"/>
  <c r="E73" i="15"/>
  <c r="B74" i="15"/>
  <c r="C74" i="15"/>
  <c r="D74" i="15"/>
  <c r="E74" i="15"/>
  <c r="B75" i="15"/>
  <c r="C75" i="15"/>
  <c r="D75" i="15"/>
  <c r="E75" i="15"/>
  <c r="B76" i="15"/>
  <c r="C76" i="15"/>
  <c r="D76" i="15"/>
  <c r="E76" i="15"/>
  <c r="B77" i="15"/>
  <c r="C77" i="15"/>
  <c r="D77" i="15"/>
  <c r="E77" i="15"/>
  <c r="B78" i="15"/>
  <c r="C78" i="15"/>
  <c r="D78" i="15"/>
  <c r="E78" i="15"/>
  <c r="B79" i="15"/>
  <c r="C79" i="15"/>
  <c r="D79" i="15"/>
  <c r="E79" i="15"/>
  <c r="B80" i="15"/>
  <c r="C80" i="15"/>
  <c r="D80" i="15"/>
  <c r="E80" i="15"/>
  <c r="B81" i="15"/>
  <c r="C81" i="15"/>
  <c r="D81" i="15"/>
  <c r="E81" i="15"/>
  <c r="B82" i="15"/>
  <c r="C82" i="15"/>
  <c r="D82" i="15"/>
  <c r="E82" i="15"/>
  <c r="B83" i="15"/>
  <c r="C83" i="15"/>
  <c r="D83" i="15"/>
  <c r="E83" i="15"/>
  <c r="B84" i="15"/>
  <c r="C84" i="15"/>
  <c r="D84" i="15"/>
  <c r="E84" i="15"/>
  <c r="B85" i="15"/>
  <c r="C85" i="15"/>
  <c r="D85" i="15"/>
  <c r="E85" i="15"/>
  <c r="B86" i="15"/>
  <c r="C86" i="15"/>
  <c r="D86" i="15"/>
  <c r="E86" i="15"/>
  <c r="B87" i="15"/>
  <c r="C87" i="15"/>
  <c r="D87" i="15"/>
  <c r="E87" i="15"/>
  <c r="B88" i="15"/>
  <c r="C88" i="15"/>
  <c r="D88" i="15"/>
  <c r="E88" i="15"/>
  <c r="B89" i="15"/>
  <c r="C89" i="15"/>
  <c r="D89" i="15"/>
  <c r="E89" i="15"/>
  <c r="B90" i="15"/>
  <c r="C90" i="15"/>
  <c r="D90" i="15"/>
  <c r="E90" i="15"/>
  <c r="B91" i="15"/>
  <c r="C91" i="15"/>
  <c r="D91" i="15"/>
  <c r="E91" i="15"/>
  <c r="B92" i="15"/>
  <c r="C92" i="15"/>
  <c r="D92" i="15"/>
  <c r="E92" i="15"/>
  <c r="B93" i="15"/>
  <c r="C93" i="15"/>
  <c r="D93" i="15"/>
  <c r="E93" i="15"/>
  <c r="B94" i="15"/>
  <c r="C94" i="15"/>
  <c r="D94" i="15"/>
  <c r="E94" i="15"/>
  <c r="B95" i="15"/>
  <c r="C95" i="15"/>
  <c r="D95" i="15"/>
  <c r="E95" i="15"/>
  <c r="B96" i="15"/>
  <c r="C96" i="15"/>
  <c r="D96" i="15"/>
  <c r="E96" i="15"/>
  <c r="B97" i="15"/>
  <c r="C97" i="15"/>
  <c r="D97" i="15"/>
  <c r="E97" i="15"/>
  <c r="B98" i="15"/>
  <c r="C98" i="15"/>
  <c r="D98" i="15"/>
  <c r="E98" i="15"/>
  <c r="B99" i="15"/>
  <c r="C99" i="15"/>
  <c r="D99" i="15"/>
  <c r="E99" i="15"/>
  <c r="B100" i="15"/>
  <c r="C100" i="15"/>
  <c r="D100" i="15"/>
  <c r="E100" i="15"/>
  <c r="B101" i="15"/>
  <c r="C101" i="15"/>
  <c r="D101" i="15"/>
  <c r="E101" i="15"/>
  <c r="B102" i="15"/>
  <c r="C102" i="15"/>
  <c r="D102" i="15"/>
  <c r="E102" i="15"/>
  <c r="B103" i="15"/>
  <c r="C103" i="15"/>
  <c r="D103" i="15"/>
  <c r="E103" i="15"/>
  <c r="B104" i="15"/>
  <c r="C104" i="15"/>
  <c r="D104" i="15"/>
  <c r="E104" i="15"/>
  <c r="B105" i="15"/>
  <c r="C105" i="15"/>
  <c r="D105" i="15"/>
  <c r="E105" i="15"/>
  <c r="B106" i="15"/>
  <c r="C106" i="15"/>
  <c r="D106" i="15"/>
  <c r="E106" i="15"/>
  <c r="B107" i="15"/>
  <c r="C107" i="15"/>
  <c r="D107" i="15"/>
  <c r="E107" i="15"/>
  <c r="B108" i="15"/>
  <c r="C108" i="15"/>
  <c r="D108" i="15"/>
  <c r="E108" i="15"/>
  <c r="B109" i="15"/>
  <c r="C109" i="15"/>
  <c r="D109" i="15"/>
  <c r="E109" i="15"/>
  <c r="B110" i="15"/>
  <c r="C110" i="15"/>
  <c r="D110" i="15"/>
  <c r="E110" i="15"/>
  <c r="B111" i="15"/>
  <c r="C111" i="15"/>
  <c r="D111" i="15"/>
  <c r="E111" i="15"/>
  <c r="B112" i="15"/>
  <c r="C112" i="15"/>
  <c r="D112" i="15"/>
  <c r="E112" i="15"/>
  <c r="B113" i="15"/>
  <c r="C113" i="15"/>
  <c r="D113" i="15"/>
  <c r="E113" i="15"/>
  <c r="B114" i="15"/>
  <c r="C114" i="15"/>
  <c r="D114" i="15"/>
  <c r="E114" i="15"/>
  <c r="B115" i="15"/>
  <c r="C115" i="15"/>
  <c r="D115" i="15"/>
  <c r="E115" i="15"/>
  <c r="B116" i="15"/>
  <c r="C116" i="15"/>
  <c r="D116" i="15"/>
  <c r="E116" i="15"/>
  <c r="B117" i="15"/>
  <c r="C117" i="15"/>
  <c r="D117" i="15"/>
  <c r="E117" i="15"/>
  <c r="B118" i="15"/>
  <c r="C118" i="15"/>
  <c r="D118" i="15"/>
  <c r="E118" i="15"/>
  <c r="B119" i="15"/>
  <c r="C119" i="15"/>
  <c r="D119" i="15"/>
  <c r="E119" i="15"/>
  <c r="B120" i="15"/>
  <c r="C120" i="15"/>
  <c r="D120" i="15"/>
  <c r="E120" i="15"/>
  <c r="B121" i="15"/>
  <c r="C121" i="15"/>
  <c r="D121" i="15"/>
  <c r="E121" i="15"/>
  <c r="B122" i="15"/>
  <c r="C122" i="15"/>
  <c r="D122" i="15"/>
  <c r="E122" i="15"/>
  <c r="B123" i="15"/>
  <c r="C123" i="15"/>
  <c r="D123" i="15"/>
  <c r="E123" i="15"/>
  <c r="B124" i="15"/>
  <c r="C124" i="15"/>
  <c r="D124" i="15"/>
  <c r="E124" i="15"/>
  <c r="B125" i="15"/>
  <c r="C125" i="15"/>
  <c r="D125" i="15"/>
  <c r="E125" i="15"/>
  <c r="B126" i="15"/>
  <c r="C126" i="15"/>
  <c r="D126" i="15"/>
  <c r="E126" i="15"/>
  <c r="B127" i="15"/>
  <c r="C127" i="15"/>
  <c r="D127" i="15"/>
  <c r="E127" i="15"/>
  <c r="B128" i="15"/>
  <c r="C128" i="15"/>
  <c r="D128" i="15"/>
  <c r="E128" i="15"/>
  <c r="B129" i="15"/>
  <c r="C129" i="15"/>
  <c r="D129" i="15"/>
  <c r="E129" i="15"/>
  <c r="B130" i="15"/>
  <c r="C130" i="15"/>
  <c r="D130" i="15"/>
  <c r="E130" i="15"/>
  <c r="B131" i="15"/>
  <c r="C131" i="15"/>
  <c r="D131" i="15"/>
  <c r="E131" i="15"/>
  <c r="B132" i="15"/>
  <c r="C132" i="15"/>
  <c r="D132" i="15"/>
  <c r="E132" i="15"/>
  <c r="B133" i="15"/>
  <c r="C133" i="15"/>
  <c r="D133" i="15"/>
  <c r="E133" i="15"/>
  <c r="B134" i="15"/>
  <c r="C134" i="15"/>
  <c r="D134" i="15"/>
  <c r="E134" i="15"/>
  <c r="B135" i="15"/>
  <c r="C135" i="15"/>
  <c r="D135" i="15"/>
  <c r="E135" i="15"/>
  <c r="B136" i="15"/>
  <c r="C136" i="15"/>
  <c r="D136" i="15"/>
  <c r="E136" i="15"/>
  <c r="B137" i="15"/>
  <c r="C137" i="15"/>
  <c r="D137" i="15"/>
  <c r="E137" i="15"/>
  <c r="B138" i="15"/>
  <c r="C138" i="15"/>
  <c r="D138" i="15"/>
  <c r="E138" i="15"/>
  <c r="B139" i="15"/>
  <c r="C139" i="15"/>
  <c r="D139" i="15"/>
  <c r="E139" i="15"/>
  <c r="B140" i="15"/>
  <c r="C140" i="15"/>
  <c r="D140" i="15"/>
  <c r="E140" i="15"/>
  <c r="E36" i="15"/>
  <c r="D36" i="15"/>
  <c r="C36" i="15"/>
  <c r="B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36" i="15"/>
  <c r="G140" i="15" l="1"/>
  <c r="F140" i="15"/>
  <c r="G139" i="15"/>
  <c r="F139" i="15"/>
  <c r="G138" i="15"/>
  <c r="F138" i="15"/>
  <c r="G137" i="15"/>
  <c r="F137" i="15"/>
  <c r="G136" i="15"/>
  <c r="F136" i="15"/>
  <c r="G135" i="15"/>
  <c r="F135" i="15"/>
  <c r="G134" i="15"/>
  <c r="F134" i="15"/>
  <c r="G133" i="15"/>
  <c r="F133" i="15"/>
  <c r="G132" i="15"/>
  <c r="F132" i="15"/>
  <c r="G131" i="15"/>
  <c r="F131" i="15"/>
  <c r="G130" i="15"/>
  <c r="F130" i="15"/>
  <c r="G129" i="15"/>
  <c r="F129" i="15"/>
  <c r="G128" i="15"/>
  <c r="F128" i="15"/>
  <c r="G127" i="15"/>
  <c r="F127" i="15"/>
  <c r="G126" i="15"/>
  <c r="F126" i="15"/>
  <c r="G125" i="15"/>
  <c r="F125" i="15"/>
  <c r="G124" i="15"/>
  <c r="F124" i="15"/>
  <c r="G123" i="15"/>
  <c r="F123" i="15"/>
  <c r="G122" i="15"/>
  <c r="F122" i="15"/>
  <c r="G121" i="15"/>
  <c r="F121" i="15"/>
  <c r="G120" i="15"/>
  <c r="F120" i="15"/>
  <c r="G119" i="15"/>
  <c r="F119" i="15"/>
  <c r="G118" i="15"/>
  <c r="F118" i="15"/>
  <c r="G117" i="15"/>
  <c r="F117" i="15"/>
  <c r="G116" i="15"/>
  <c r="F116" i="15"/>
  <c r="G115" i="15"/>
  <c r="F115" i="15"/>
  <c r="G114" i="15"/>
  <c r="F114" i="15"/>
  <c r="G113" i="15"/>
  <c r="F113" i="15"/>
  <c r="G112" i="15"/>
  <c r="F112" i="15"/>
  <c r="G111" i="15"/>
  <c r="F111" i="15"/>
  <c r="G110" i="15"/>
  <c r="F110" i="15"/>
  <c r="G109" i="15"/>
  <c r="F109" i="15"/>
  <c r="G108" i="15"/>
  <c r="F108" i="15"/>
  <c r="G107" i="15"/>
  <c r="F107" i="15"/>
  <c r="G106" i="15"/>
  <c r="F106" i="15"/>
  <c r="G105" i="15"/>
  <c r="F105" i="15"/>
  <c r="G104" i="15"/>
  <c r="F104" i="15"/>
  <c r="G103" i="15"/>
  <c r="F103" i="15"/>
  <c r="G102" i="15"/>
  <c r="F102" i="15"/>
  <c r="G101" i="15"/>
  <c r="F101" i="15"/>
  <c r="G100" i="15"/>
  <c r="F100" i="15"/>
  <c r="G99" i="15"/>
  <c r="F99" i="15"/>
  <c r="G98" i="15"/>
  <c r="F98" i="15"/>
  <c r="G97" i="15"/>
  <c r="F97" i="15"/>
  <c r="G96" i="15"/>
  <c r="F96" i="15"/>
  <c r="G95" i="15"/>
  <c r="F95" i="15"/>
  <c r="G94" i="15"/>
  <c r="F94" i="15"/>
  <c r="G93" i="15"/>
  <c r="F93" i="15"/>
  <c r="G92" i="15"/>
  <c r="F92" i="15"/>
  <c r="G91" i="15"/>
  <c r="F91" i="15"/>
  <c r="G90" i="15"/>
  <c r="F90" i="15"/>
  <c r="G89" i="15"/>
  <c r="F89" i="15"/>
  <c r="G88" i="15"/>
  <c r="F88" i="15"/>
  <c r="G87" i="15"/>
  <c r="F87" i="15"/>
  <c r="G86" i="15"/>
  <c r="F86" i="15"/>
  <c r="G85" i="15"/>
  <c r="F85" i="15"/>
  <c r="G84" i="15"/>
  <c r="F84" i="15"/>
  <c r="G83" i="15"/>
  <c r="F83" i="15"/>
  <c r="G82" i="15"/>
  <c r="F82" i="15"/>
  <c r="G81" i="15"/>
  <c r="F81" i="15"/>
  <c r="G80" i="15"/>
  <c r="F80" i="15"/>
  <c r="G79" i="15"/>
  <c r="F79" i="15"/>
  <c r="G78" i="15"/>
  <c r="F78" i="15"/>
  <c r="G77" i="15"/>
  <c r="F77" i="15"/>
  <c r="G76" i="15"/>
  <c r="F76" i="15"/>
  <c r="G75" i="15"/>
  <c r="F75" i="15"/>
  <c r="G74" i="15"/>
  <c r="F74" i="15"/>
  <c r="G73" i="15"/>
  <c r="F73" i="15"/>
  <c r="G72" i="15"/>
  <c r="F72" i="15"/>
  <c r="G71" i="15"/>
  <c r="F71" i="15"/>
  <c r="G70" i="15"/>
  <c r="F70" i="15"/>
  <c r="G69" i="15"/>
  <c r="F69" i="15"/>
  <c r="G68" i="15"/>
  <c r="F68" i="15"/>
  <c r="G67" i="15"/>
  <c r="F67" i="15"/>
  <c r="G66" i="15"/>
  <c r="F66" i="15"/>
  <c r="G65" i="15"/>
  <c r="F65" i="15"/>
  <c r="G64" i="15"/>
  <c r="F64" i="15"/>
  <c r="G63" i="15"/>
  <c r="F63" i="15"/>
  <c r="G62" i="15"/>
  <c r="F62" i="15"/>
  <c r="G61" i="15"/>
  <c r="F61" i="15"/>
  <c r="G60" i="15"/>
  <c r="F60" i="15"/>
  <c r="G59" i="15"/>
  <c r="F59" i="15"/>
  <c r="G58" i="15"/>
  <c r="F58" i="15"/>
  <c r="G57" i="15"/>
  <c r="F57" i="15"/>
  <c r="G56" i="15"/>
  <c r="F56" i="15"/>
  <c r="G55" i="15"/>
  <c r="F55" i="15"/>
  <c r="G54" i="15"/>
  <c r="F54" i="15"/>
  <c r="G53" i="15"/>
  <c r="F53" i="15"/>
  <c r="G52" i="15"/>
  <c r="F52" i="15"/>
  <c r="G51" i="15"/>
  <c r="F51" i="15"/>
  <c r="G50" i="15"/>
  <c r="F50" i="15"/>
  <c r="G49" i="15"/>
  <c r="F49" i="15"/>
  <c r="G48" i="15"/>
  <c r="F48" i="15"/>
  <c r="G47" i="15"/>
  <c r="F47" i="15"/>
  <c r="G46" i="15"/>
  <c r="F46" i="15"/>
  <c r="G45" i="15"/>
  <c r="F45" i="15"/>
  <c r="G44" i="15"/>
  <c r="F44" i="15"/>
  <c r="G43" i="15"/>
  <c r="F43" i="15"/>
  <c r="G42" i="15"/>
  <c r="F42" i="15"/>
  <c r="G41" i="15"/>
  <c r="F41" i="15"/>
  <c r="G40" i="15"/>
  <c r="F40" i="15"/>
  <c r="G39" i="15"/>
  <c r="F39" i="15"/>
  <c r="G38" i="15"/>
  <c r="F38" i="15"/>
  <c r="G37" i="15"/>
  <c r="F37" i="15"/>
  <c r="G36" i="15"/>
  <c r="F36" i="15"/>
  <c r="I124" i="15" l="1"/>
  <c r="I61" i="15"/>
  <c r="I73" i="15"/>
  <c r="I93" i="15"/>
  <c r="I132" i="15"/>
  <c r="I105" i="15"/>
  <c r="I40" i="15"/>
  <c r="I44" i="15"/>
  <c r="I57" i="15"/>
  <c r="I60" i="15"/>
  <c r="I72" i="15"/>
  <c r="I76" i="15"/>
  <c r="I96" i="15"/>
  <c r="I104" i="15"/>
  <c r="I41" i="15"/>
  <c r="I89" i="15"/>
  <c r="I97" i="15"/>
  <c r="I45" i="15"/>
  <c r="I88" i="15"/>
  <c r="I109" i="15"/>
  <c r="I121" i="15"/>
  <c r="I125" i="15"/>
  <c r="I137" i="15"/>
  <c r="I56" i="15"/>
  <c r="I77" i="15"/>
  <c r="I112" i="15"/>
  <c r="I120" i="15"/>
  <c r="I128" i="15"/>
  <c r="I136" i="15"/>
  <c r="I52" i="15"/>
  <c r="I65" i="15"/>
  <c r="I84" i="15"/>
  <c r="I113" i="15"/>
  <c r="I140" i="15"/>
  <c r="I92" i="15"/>
  <c r="I100" i="15"/>
  <c r="I129" i="15"/>
  <c r="I36" i="15"/>
  <c r="I49" i="15"/>
  <c r="I68" i="15"/>
  <c r="I81" i="15"/>
  <c r="I108" i="15"/>
  <c r="I116" i="15"/>
  <c r="I37" i="15"/>
  <c r="I48" i="15"/>
  <c r="I53" i="15"/>
  <c r="I64" i="15"/>
  <c r="I69" i="15"/>
  <c r="I80" i="15"/>
  <c r="I85" i="15"/>
  <c r="I101" i="15"/>
  <c r="I117" i="15"/>
  <c r="I133" i="15"/>
  <c r="I38" i="15"/>
  <c r="I51" i="15"/>
  <c r="I54" i="15"/>
  <c r="I59" i="15"/>
  <c r="I62" i="15"/>
  <c r="I67" i="15"/>
  <c r="I70" i="15"/>
  <c r="I83" i="15"/>
  <c r="I86" i="15"/>
  <c r="I91" i="15"/>
  <c r="I94" i="15"/>
  <c r="I99" i="15"/>
  <c r="I115" i="15"/>
  <c r="I118" i="15"/>
  <c r="I123" i="15"/>
  <c r="I126" i="15"/>
  <c r="I131" i="15"/>
  <c r="I134" i="15"/>
  <c r="I139" i="15"/>
  <c r="I43" i="15"/>
  <c r="I46" i="15"/>
  <c r="I75" i="15"/>
  <c r="I78" i="15"/>
  <c r="I102" i="15"/>
  <c r="I107" i="15"/>
  <c r="I110" i="15"/>
  <c r="I39" i="15"/>
  <c r="I42" i="15"/>
  <c r="I47" i="15"/>
  <c r="I50" i="15"/>
  <c r="I55" i="15"/>
  <c r="I58" i="15"/>
  <c r="I63" i="15"/>
  <c r="I66" i="15"/>
  <c r="I71" i="15"/>
  <c r="I74" i="15"/>
  <c r="I79" i="15"/>
  <c r="I82" i="15"/>
  <c r="I87" i="15"/>
  <c r="I90" i="15"/>
  <c r="I95" i="15"/>
  <c r="I98" i="15"/>
  <c r="I103" i="15"/>
  <c r="I106" i="15"/>
  <c r="I111" i="15"/>
  <c r="I114" i="15"/>
  <c r="I119" i="15"/>
  <c r="I122" i="15"/>
  <c r="I127" i="15"/>
  <c r="I130" i="15"/>
  <c r="I135" i="15"/>
  <c r="I138" i="15"/>
  <c r="E31" i="15" l="1"/>
  <c r="F31" i="15" s="1"/>
  <c r="E27" i="15"/>
  <c r="F27" i="15" s="1"/>
  <c r="E29" i="15"/>
  <c r="F29" i="15" s="1"/>
  <c r="E25" i="15"/>
  <c r="F25" i="15" s="1"/>
</calcChain>
</file>

<file path=xl/sharedStrings.xml><?xml version="1.0" encoding="utf-8"?>
<sst xmlns="http://schemas.openxmlformats.org/spreadsheetml/2006/main" count="94" uniqueCount="55">
  <si>
    <t>Freq</t>
  </si>
  <si>
    <t>Spec</t>
  </si>
  <si>
    <t>Peak delta (+)</t>
  </si>
  <si>
    <t>&lt; 3.0dB</t>
  </si>
  <si>
    <t>&lt; 1.0</t>
  </si>
  <si>
    <t>SS</t>
  </si>
  <si>
    <t>Delta Avg (-)</t>
  </si>
  <si>
    <t>&gt; -1.5dB</t>
  </si>
  <si>
    <t>&gt; -3.0dB</t>
  </si>
  <si>
    <t>Delta After</t>
  </si>
  <si>
    <t xml:space="preserve">Final Result : </t>
  </si>
  <si>
    <t>Dip delta (-)</t>
  </si>
  <si>
    <t>Final Delta</t>
  </si>
  <si>
    <t>DUT after</t>
  </si>
  <si>
    <t>DUT before</t>
  </si>
  <si>
    <t>REF after</t>
  </si>
  <si>
    <t>REF before</t>
  </si>
  <si>
    <t>Delta Before</t>
    <phoneticPr fontId="3" type="noConversion"/>
  </si>
  <si>
    <t>Frequency</t>
  </si>
  <si>
    <t>Fundamental - GS Left - Smoothed</t>
  </si>
  <si>
    <t>Fundamental - DUT Left - Smoothed</t>
  </si>
  <si>
    <t>Fundamental GS Left Mic1 - Smoothing</t>
  </si>
  <si>
    <t>Fundamental DUT Left Mic1 - Smoothing</t>
  </si>
  <si>
    <t>Fundamental GS Left Mic2 - Smoothing</t>
  </si>
  <si>
    <t>Fundamental DUT Left Mic2 - Smoothing</t>
  </si>
  <si>
    <t>Fundamental GS Left Mic3 - Smoothing</t>
  </si>
  <si>
    <t>Fundamental DUT Left Mic3 - Smoothing</t>
  </si>
  <si>
    <t>Fundamental GS Left Mic4 - Smoothing</t>
  </si>
  <si>
    <t>Fundamental DUT Left Mic4 - Smoothing</t>
  </si>
  <si>
    <t>Fundamental GS Left Mic5 - Smoothing</t>
  </si>
  <si>
    <t>Fundamental DUT Left Mic5 - Smoothing</t>
  </si>
  <si>
    <t>Fundamental GS Left Mic6 - Smoothing</t>
  </si>
  <si>
    <t>Fundamental DUT Left Mic6 - Smoothing</t>
  </si>
  <si>
    <t>Fundamental - GS Right - Smoothed</t>
  </si>
  <si>
    <t>Fundamental - DUT Right - Smoothed</t>
  </si>
  <si>
    <t>Fundamental GS Right Mic1 - Smoothing</t>
  </si>
  <si>
    <t>Fundamental DUT Right Mic1 - Smoothing</t>
  </si>
  <si>
    <t>Fundamental GS Right Mic2 - Smoothing</t>
  </si>
  <si>
    <t>Fundamental DUT Right Mic2 - Smoothing</t>
  </si>
  <si>
    <t>Fundamental GS Right Mic3 - Smoothing</t>
  </si>
  <si>
    <t>Fundamental DUT Right Mic3 - Smoothing</t>
  </si>
  <si>
    <t>Fundamental GS Right Mic4 - Smoothing</t>
  </si>
  <si>
    <t>Fundamental DUT Right Mic4 - Smoothing</t>
  </si>
  <si>
    <t>Fundamental GS Right Mic5 - Smoothing</t>
  </si>
  <si>
    <t>Fundamental DUT Right Mic5 - Smoothing</t>
  </si>
  <si>
    <t>Fundamental GS Right Mic6 - Smoothing</t>
  </si>
  <si>
    <t>Fundamental DUT Right Mic6 - Smoothing</t>
  </si>
  <si>
    <t>Mic 1</t>
    <phoneticPr fontId="12" type="noConversion"/>
  </si>
  <si>
    <t>Mic 2</t>
    <phoneticPr fontId="12" type="noConversion"/>
  </si>
  <si>
    <t>Mic 3</t>
    <phoneticPr fontId="12" type="noConversion"/>
  </si>
  <si>
    <t>Mic 4</t>
    <phoneticPr fontId="12" type="noConversion"/>
  </si>
  <si>
    <t>Mic 5</t>
    <phoneticPr fontId="12" type="noConversion"/>
  </si>
  <si>
    <t>Mic 6</t>
    <phoneticPr fontId="12" type="noConversion"/>
  </si>
  <si>
    <t>±</t>
    <phoneticPr fontId="12" type="noConversion"/>
  </si>
  <si>
    <t>Spec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</si>
</sst>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宋体"/>
      <family val="1"/>
      <charset val="136"/>
      <scheme val="minor"/>
    </font>
    <font>
      <sz val="12"/>
      <color theme="1"/>
      <name val="宋体"/>
      <family val="2"/>
      <charset val="136"/>
      <scheme val="minor"/>
    </font>
    <font>
      <sz val="12"/>
      <color theme="1"/>
      <name val="宋体"/>
      <family val="2"/>
      <charset val="136"/>
      <scheme val="minor"/>
    </font>
    <font>
      <sz val="9"/>
      <name val="新細明體"/>
      <family val="1"/>
      <charset val="136"/>
    </font>
    <font>
      <sz val="11"/>
      <color theme="1"/>
      <name val="宋体"/>
      <family val="1"/>
      <charset val="136"/>
      <scheme val="minor"/>
    </font>
    <font>
      <b/>
      <sz val="11"/>
      <color theme="1"/>
      <name val="宋体"/>
      <family val="1"/>
      <charset val="136"/>
      <scheme val="minor"/>
    </font>
    <font>
      <b/>
      <sz val="11"/>
      <color indexed="8"/>
      <name val="宋体"/>
      <family val="1"/>
      <charset val="136"/>
      <scheme val="minor"/>
    </font>
    <font>
      <sz val="11"/>
      <color indexed="10"/>
      <name val="宋体"/>
      <family val="1"/>
      <charset val="136"/>
      <scheme val="minor"/>
    </font>
    <font>
      <sz val="11"/>
      <color indexed="30"/>
      <name val="宋体"/>
      <family val="1"/>
      <charset val="136"/>
      <scheme val="minor"/>
    </font>
    <font>
      <b/>
      <sz val="11"/>
      <name val="宋体"/>
      <family val="1"/>
      <charset val="136"/>
      <scheme val="minor"/>
    </font>
    <font>
      <sz val="11"/>
      <name val="宋体"/>
      <family val="1"/>
      <charset val="136"/>
      <scheme val="minor"/>
    </font>
    <font>
      <sz val="11"/>
      <color indexed="8"/>
      <name val="宋体"/>
      <family val="1"/>
      <charset val="136"/>
      <scheme val="minor"/>
    </font>
    <font>
      <sz val="9"/>
      <name val="宋体"/>
      <family val="1"/>
      <charset val="136"/>
      <scheme val="minor"/>
    </font>
    <font>
      <b/>
      <sz val="18"/>
      <color theme="3"/>
      <name val="宋体"/>
      <family val="2"/>
      <charset val="136"/>
      <scheme val="major"/>
    </font>
    <font>
      <b/>
      <sz val="15"/>
      <color theme="3"/>
      <name val="宋体"/>
      <family val="2"/>
      <charset val="136"/>
      <scheme val="minor"/>
    </font>
    <font>
      <b/>
      <sz val="13"/>
      <color theme="3"/>
      <name val="宋体"/>
      <family val="2"/>
      <charset val="136"/>
      <scheme val="minor"/>
    </font>
    <font>
      <b/>
      <sz val="11"/>
      <color theme="3"/>
      <name val="宋体"/>
      <family val="2"/>
      <charset val="136"/>
      <scheme val="minor"/>
    </font>
    <font>
      <sz val="12"/>
      <color rgb="FF006100"/>
      <name val="宋体"/>
      <family val="2"/>
      <charset val="136"/>
      <scheme val="minor"/>
    </font>
    <font>
      <sz val="12"/>
      <color rgb="FF9C0006"/>
      <name val="宋体"/>
      <family val="2"/>
      <charset val="136"/>
      <scheme val="minor"/>
    </font>
    <font>
      <sz val="12"/>
      <color rgb="FF9C6500"/>
      <name val="宋体"/>
      <family val="2"/>
      <charset val="136"/>
      <scheme val="minor"/>
    </font>
    <font>
      <sz val="12"/>
      <color rgb="FF3F3F76"/>
      <name val="宋体"/>
      <family val="2"/>
      <charset val="136"/>
      <scheme val="minor"/>
    </font>
    <font>
      <b/>
      <sz val="12"/>
      <color rgb="FF3F3F3F"/>
      <name val="宋体"/>
      <family val="2"/>
      <charset val="136"/>
      <scheme val="minor"/>
    </font>
    <font>
      <b/>
      <sz val="12"/>
      <color rgb="FFFA7D00"/>
      <name val="宋体"/>
      <family val="2"/>
      <charset val="136"/>
      <scheme val="minor"/>
    </font>
    <font>
      <sz val="12"/>
      <color rgb="FFFA7D00"/>
      <name val="宋体"/>
      <family val="2"/>
      <charset val="136"/>
      <scheme val="minor"/>
    </font>
    <font>
      <b/>
      <sz val="12"/>
      <color theme="0"/>
      <name val="宋体"/>
      <family val="2"/>
      <charset val="136"/>
      <scheme val="minor"/>
    </font>
    <font>
      <sz val="12"/>
      <color rgb="FFFF0000"/>
      <name val="宋体"/>
      <family val="2"/>
      <charset val="136"/>
      <scheme val="minor"/>
    </font>
    <font>
      <i/>
      <sz val="12"/>
      <color rgb="FF7F7F7F"/>
      <name val="宋体"/>
      <family val="2"/>
      <charset val="136"/>
      <scheme val="minor"/>
    </font>
    <font>
      <b/>
      <sz val="12"/>
      <color theme="1"/>
      <name val="宋体"/>
      <family val="2"/>
      <charset val="136"/>
      <scheme val="minor"/>
    </font>
    <font>
      <sz val="12"/>
      <color theme="0"/>
      <name val="宋体"/>
      <family val="2"/>
      <charset val="136"/>
      <scheme val="minor"/>
    </font>
    <font>
      <sz val="9"/>
      <name val="宋体"/>
      <family val="3"/>
      <charset val="134"/>
      <scheme val="minor"/>
    </font>
    <font>
      <sz val="11"/>
      <color theme="1"/>
      <name val="Calibri"/>
      <family val="2"/>
    </font>
    <font>
      <sz val="11"/>
      <color rgb="FF0070C0"/>
      <name val="宋体"/>
      <family val="1"/>
      <charset val="136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4" fillId="0" borderId="0"/>
    <xf numFmtId="0" fontId="4" fillId="3" borderId="15" applyNumberFormat="0" applyFont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4" borderId="2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3" borderId="15" applyNumberFormat="0" applyFont="0" applyAlignment="0" applyProtection="0">
      <alignment vertical="center"/>
    </xf>
    <xf numFmtId="0" fontId="1" fillId="0" borderId="0">
      <alignment vertical="center"/>
    </xf>
    <xf numFmtId="0" fontId="1" fillId="3" borderId="15" applyNumberFormat="0" applyFon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</cellStyleXfs>
  <cellXfs count="64">
    <xf numFmtId="0" fontId="0" fillId="0" borderId="0" xfId="0"/>
    <xf numFmtId="0" fontId="0" fillId="0" borderId="0" xfId="0" applyFo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2" borderId="3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4" xfId="0" applyFont="1" applyBorder="1"/>
    <xf numFmtId="0" fontId="0" fillId="0" borderId="5" xfId="0" applyFont="1" applyBorder="1"/>
    <xf numFmtId="2" fontId="10" fillId="2" borderId="6" xfId="0" applyNumberFormat="1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2" fontId="0" fillId="2" borderId="6" xfId="0" applyNumberFormat="1" applyFont="1" applyFill="1" applyBorder="1" applyAlignment="1">
      <alignment horizontal="center" wrapText="1"/>
    </xf>
    <xf numFmtId="0" fontId="0" fillId="2" borderId="6" xfId="0" applyNumberFormat="1" applyFont="1" applyFill="1" applyBorder="1" applyAlignment="1">
      <alignment horizontal="center" wrapText="1"/>
    </xf>
    <xf numFmtId="0" fontId="0" fillId="0" borderId="7" xfId="0" applyFont="1" applyFill="1" applyBorder="1" applyAlignment="1">
      <alignment wrapText="1"/>
    </xf>
    <xf numFmtId="0" fontId="0" fillId="0" borderId="0" xfId="0" applyFont="1" applyAlignment="1">
      <alignment horizontal="right"/>
    </xf>
    <xf numFmtId="0" fontId="0" fillId="2" borderId="9" xfId="0" applyFont="1" applyFill="1" applyBorder="1" applyAlignment="1">
      <alignment wrapText="1"/>
    </xf>
    <xf numFmtId="0" fontId="4" fillId="0" borderId="0" xfId="1"/>
    <xf numFmtId="0" fontId="5" fillId="4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8" xfId="0" applyFont="1" applyFill="1" applyBorder="1" applyAlignment="1">
      <alignment horizontal="center" wrapText="1"/>
    </xf>
    <xf numFmtId="0" fontId="0" fillId="39" borderId="0" xfId="0" applyFill="1" applyAlignment="1">
      <alignment vertical="center"/>
    </xf>
    <xf numFmtId="0" fontId="0" fillId="39" borderId="0" xfId="0" applyFill="1"/>
    <xf numFmtId="0" fontId="3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2" xfId="0" applyFont="1" applyFill="1" applyBorder="1"/>
    <xf numFmtId="0" fontId="0" fillId="0" borderId="0" xfId="0" applyFont="1" applyBorder="1" applyAlignment="1">
      <alignment horizontal="center"/>
    </xf>
    <xf numFmtId="0" fontId="7" fillId="0" borderId="5" xfId="0" applyFont="1" applyFill="1" applyBorder="1"/>
    <xf numFmtId="0" fontId="7" fillId="0" borderId="2" xfId="0" applyFont="1" applyFill="1" applyBorder="1"/>
    <xf numFmtId="0" fontId="0" fillId="0" borderId="2" xfId="0" applyFont="1" applyBorder="1" applyAlignment="1">
      <alignment horizontal="center"/>
    </xf>
    <xf numFmtId="0" fontId="0" fillId="0" borderId="9" xfId="0" applyFont="1" applyBorder="1"/>
    <xf numFmtId="0" fontId="5" fillId="0" borderId="0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7" fillId="0" borderId="0" xfId="0" applyFont="1" applyFill="1" applyBorder="1"/>
    <xf numFmtId="0" fontId="33" fillId="0" borderId="8" xfId="0" applyFont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</cellXfs>
  <cellStyles count="5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20% - 輔色1 2" xfId="47"/>
    <cellStyle name="20% - 輔色2 2" xfId="49"/>
    <cellStyle name="20% - 輔色3 2" xfId="51"/>
    <cellStyle name="20% - 輔色4 2" xfId="53"/>
    <cellStyle name="20% - 輔色5 2" xfId="55"/>
    <cellStyle name="20% - 輔色6 2" xfId="57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40% - 輔色1 2" xfId="48"/>
    <cellStyle name="40% - 輔色2 2" xfId="50"/>
    <cellStyle name="40% - 輔色3 2" xfId="52"/>
    <cellStyle name="40% - 輔色4 2" xfId="54"/>
    <cellStyle name="40% - 輔色5 2" xfId="56"/>
    <cellStyle name="40% - 輔色6 2" xfId="58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/>
    <cellStyle name="Note 2" xfId="2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  <cellStyle name="一般 2" xfId="43"/>
    <cellStyle name="一般 3" xfId="45"/>
    <cellStyle name="備註 2" xfId="44"/>
    <cellStyle name="備註 3" xfId="46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en-US" altLang="en-US"/>
              <a:t>SPL 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090987292012535E-2"/>
          <c:y val="0.17968855157718491"/>
          <c:w val="0.90932274032375859"/>
          <c:h val="0.7378141299252669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DUT!$B$35</c:f>
              <c:strCache>
                <c:ptCount val="1"/>
                <c:pt idx="0">
                  <c:v>REF before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DUT!$A$36:$A$140</c:f>
              <c:numCache>
                <c:formatCode>General</c:formatCode>
                <c:ptCount val="105"/>
                <c:pt idx="0">
                  <c:v>20000</c:v>
                </c:pt>
                <c:pt idx="1">
                  <c:v>19000</c:v>
                </c:pt>
                <c:pt idx="2">
                  <c:v>18000</c:v>
                </c:pt>
                <c:pt idx="3">
                  <c:v>17000</c:v>
                </c:pt>
                <c:pt idx="4">
                  <c:v>16000</c:v>
                </c:pt>
                <c:pt idx="5">
                  <c:v>15000</c:v>
                </c:pt>
                <c:pt idx="6">
                  <c:v>14000</c:v>
                </c:pt>
                <c:pt idx="7">
                  <c:v>13200</c:v>
                </c:pt>
                <c:pt idx="8">
                  <c:v>12500</c:v>
                </c:pt>
                <c:pt idx="9">
                  <c:v>11800</c:v>
                </c:pt>
                <c:pt idx="10">
                  <c:v>11200</c:v>
                </c:pt>
                <c:pt idx="11">
                  <c:v>10600</c:v>
                </c:pt>
                <c:pt idx="12">
                  <c:v>10000</c:v>
                </c:pt>
                <c:pt idx="13">
                  <c:v>9500</c:v>
                </c:pt>
                <c:pt idx="14">
                  <c:v>9000</c:v>
                </c:pt>
                <c:pt idx="15">
                  <c:v>8500</c:v>
                </c:pt>
                <c:pt idx="16">
                  <c:v>8000</c:v>
                </c:pt>
                <c:pt idx="17">
                  <c:v>7500</c:v>
                </c:pt>
                <c:pt idx="18">
                  <c:v>7100</c:v>
                </c:pt>
                <c:pt idx="19">
                  <c:v>6700</c:v>
                </c:pt>
                <c:pt idx="20">
                  <c:v>6300</c:v>
                </c:pt>
                <c:pt idx="21">
                  <c:v>6000</c:v>
                </c:pt>
                <c:pt idx="22">
                  <c:v>5600</c:v>
                </c:pt>
                <c:pt idx="23">
                  <c:v>5300</c:v>
                </c:pt>
                <c:pt idx="24">
                  <c:v>5000</c:v>
                </c:pt>
                <c:pt idx="25">
                  <c:v>4750</c:v>
                </c:pt>
                <c:pt idx="26">
                  <c:v>4500</c:v>
                </c:pt>
                <c:pt idx="27">
                  <c:v>4250</c:v>
                </c:pt>
                <c:pt idx="28">
                  <c:v>4000</c:v>
                </c:pt>
                <c:pt idx="29">
                  <c:v>3750</c:v>
                </c:pt>
                <c:pt idx="30">
                  <c:v>3550</c:v>
                </c:pt>
                <c:pt idx="31">
                  <c:v>3350</c:v>
                </c:pt>
                <c:pt idx="32">
                  <c:v>3150</c:v>
                </c:pt>
                <c:pt idx="33">
                  <c:v>3000</c:v>
                </c:pt>
                <c:pt idx="34">
                  <c:v>2800</c:v>
                </c:pt>
                <c:pt idx="35">
                  <c:v>2650</c:v>
                </c:pt>
                <c:pt idx="36">
                  <c:v>2500</c:v>
                </c:pt>
                <c:pt idx="37">
                  <c:v>2360</c:v>
                </c:pt>
                <c:pt idx="38">
                  <c:v>2240</c:v>
                </c:pt>
                <c:pt idx="39">
                  <c:v>2120</c:v>
                </c:pt>
                <c:pt idx="40">
                  <c:v>2000</c:v>
                </c:pt>
                <c:pt idx="41">
                  <c:v>1900</c:v>
                </c:pt>
                <c:pt idx="42">
                  <c:v>1800</c:v>
                </c:pt>
                <c:pt idx="43">
                  <c:v>1700</c:v>
                </c:pt>
                <c:pt idx="44">
                  <c:v>1600</c:v>
                </c:pt>
                <c:pt idx="45">
                  <c:v>1500</c:v>
                </c:pt>
                <c:pt idx="46">
                  <c:v>1400</c:v>
                </c:pt>
                <c:pt idx="47">
                  <c:v>1320</c:v>
                </c:pt>
                <c:pt idx="48">
                  <c:v>1250</c:v>
                </c:pt>
                <c:pt idx="49">
                  <c:v>1180</c:v>
                </c:pt>
                <c:pt idx="50">
                  <c:v>1120</c:v>
                </c:pt>
                <c:pt idx="51">
                  <c:v>1060</c:v>
                </c:pt>
                <c:pt idx="52">
                  <c:v>1000</c:v>
                </c:pt>
                <c:pt idx="53">
                  <c:v>950</c:v>
                </c:pt>
                <c:pt idx="54">
                  <c:v>900</c:v>
                </c:pt>
                <c:pt idx="55">
                  <c:v>850</c:v>
                </c:pt>
                <c:pt idx="56">
                  <c:v>800</c:v>
                </c:pt>
                <c:pt idx="57">
                  <c:v>750</c:v>
                </c:pt>
                <c:pt idx="58">
                  <c:v>710</c:v>
                </c:pt>
                <c:pt idx="59">
                  <c:v>670</c:v>
                </c:pt>
                <c:pt idx="60">
                  <c:v>630</c:v>
                </c:pt>
                <c:pt idx="61">
                  <c:v>600</c:v>
                </c:pt>
                <c:pt idx="62">
                  <c:v>560</c:v>
                </c:pt>
                <c:pt idx="63">
                  <c:v>530</c:v>
                </c:pt>
                <c:pt idx="64">
                  <c:v>500</c:v>
                </c:pt>
                <c:pt idx="65">
                  <c:v>475</c:v>
                </c:pt>
                <c:pt idx="66">
                  <c:v>450</c:v>
                </c:pt>
                <c:pt idx="67">
                  <c:v>425</c:v>
                </c:pt>
                <c:pt idx="68">
                  <c:v>400</c:v>
                </c:pt>
                <c:pt idx="69">
                  <c:v>375</c:v>
                </c:pt>
                <c:pt idx="70">
                  <c:v>355</c:v>
                </c:pt>
                <c:pt idx="71">
                  <c:v>335</c:v>
                </c:pt>
                <c:pt idx="72">
                  <c:v>315</c:v>
                </c:pt>
                <c:pt idx="73">
                  <c:v>300</c:v>
                </c:pt>
                <c:pt idx="74">
                  <c:v>280</c:v>
                </c:pt>
                <c:pt idx="75">
                  <c:v>265</c:v>
                </c:pt>
                <c:pt idx="76">
                  <c:v>250</c:v>
                </c:pt>
                <c:pt idx="77">
                  <c:v>236</c:v>
                </c:pt>
                <c:pt idx="78">
                  <c:v>224</c:v>
                </c:pt>
                <c:pt idx="79">
                  <c:v>212</c:v>
                </c:pt>
                <c:pt idx="80">
                  <c:v>200</c:v>
                </c:pt>
                <c:pt idx="81">
                  <c:v>190</c:v>
                </c:pt>
                <c:pt idx="82">
                  <c:v>180</c:v>
                </c:pt>
                <c:pt idx="83">
                  <c:v>170</c:v>
                </c:pt>
                <c:pt idx="84">
                  <c:v>160</c:v>
                </c:pt>
                <c:pt idx="85">
                  <c:v>150</c:v>
                </c:pt>
                <c:pt idx="86">
                  <c:v>140</c:v>
                </c:pt>
                <c:pt idx="87">
                  <c:v>132</c:v>
                </c:pt>
                <c:pt idx="88">
                  <c:v>125</c:v>
                </c:pt>
                <c:pt idx="89">
                  <c:v>118</c:v>
                </c:pt>
                <c:pt idx="90">
                  <c:v>112</c:v>
                </c:pt>
                <c:pt idx="91">
                  <c:v>106</c:v>
                </c:pt>
                <c:pt idx="92">
                  <c:v>100</c:v>
                </c:pt>
                <c:pt idx="93">
                  <c:v>95</c:v>
                </c:pt>
                <c:pt idx="94">
                  <c:v>90</c:v>
                </c:pt>
                <c:pt idx="95">
                  <c:v>85</c:v>
                </c:pt>
                <c:pt idx="96">
                  <c:v>80</c:v>
                </c:pt>
                <c:pt idx="97">
                  <c:v>75</c:v>
                </c:pt>
                <c:pt idx="98">
                  <c:v>71</c:v>
                </c:pt>
                <c:pt idx="99">
                  <c:v>67</c:v>
                </c:pt>
                <c:pt idx="100">
                  <c:v>63</c:v>
                </c:pt>
                <c:pt idx="101">
                  <c:v>60</c:v>
                </c:pt>
                <c:pt idx="102">
                  <c:v>56</c:v>
                </c:pt>
                <c:pt idx="103">
                  <c:v>53</c:v>
                </c:pt>
                <c:pt idx="104">
                  <c:v>50</c:v>
                </c:pt>
              </c:numCache>
            </c:numRef>
          </c:xVal>
          <c:yVal>
            <c:numRef>
              <c:f>DUT!$B$36:$B$140</c:f>
              <c:numCache>
                <c:formatCode>General</c:formatCode>
                <c:ptCount val="105"/>
                <c:pt idx="0">
                  <c:v>89.08</c:v>
                </c:pt>
                <c:pt idx="1">
                  <c:v>89.3</c:v>
                </c:pt>
                <c:pt idx="2">
                  <c:v>89.02</c:v>
                </c:pt>
                <c:pt idx="3">
                  <c:v>88.44</c:v>
                </c:pt>
                <c:pt idx="4">
                  <c:v>87.51</c:v>
                </c:pt>
                <c:pt idx="5">
                  <c:v>86.66</c:v>
                </c:pt>
                <c:pt idx="6">
                  <c:v>86.22</c:v>
                </c:pt>
                <c:pt idx="7">
                  <c:v>86.15</c:v>
                </c:pt>
                <c:pt idx="8">
                  <c:v>86.16</c:v>
                </c:pt>
                <c:pt idx="9">
                  <c:v>86.21</c:v>
                </c:pt>
                <c:pt idx="10">
                  <c:v>86.35</c:v>
                </c:pt>
                <c:pt idx="11">
                  <c:v>86.5</c:v>
                </c:pt>
                <c:pt idx="12">
                  <c:v>86.54</c:v>
                </c:pt>
                <c:pt idx="13">
                  <c:v>86.28</c:v>
                </c:pt>
                <c:pt idx="14">
                  <c:v>85.81</c:v>
                </c:pt>
                <c:pt idx="15">
                  <c:v>85.37</c:v>
                </c:pt>
                <c:pt idx="16">
                  <c:v>85.43</c:v>
                </c:pt>
                <c:pt idx="17">
                  <c:v>85.92</c:v>
                </c:pt>
                <c:pt idx="18">
                  <c:v>86.35</c:v>
                </c:pt>
                <c:pt idx="19">
                  <c:v>86.46</c:v>
                </c:pt>
                <c:pt idx="20">
                  <c:v>86.08</c:v>
                </c:pt>
                <c:pt idx="21">
                  <c:v>85.42</c:v>
                </c:pt>
                <c:pt idx="22">
                  <c:v>85.16</c:v>
                </c:pt>
                <c:pt idx="23">
                  <c:v>85.63</c:v>
                </c:pt>
                <c:pt idx="24">
                  <c:v>86.14</c:v>
                </c:pt>
                <c:pt idx="25">
                  <c:v>86.21</c:v>
                </c:pt>
                <c:pt idx="26">
                  <c:v>86.13</c:v>
                </c:pt>
                <c:pt idx="27">
                  <c:v>86.28</c:v>
                </c:pt>
                <c:pt idx="28">
                  <c:v>86.33</c:v>
                </c:pt>
                <c:pt idx="29">
                  <c:v>85.95</c:v>
                </c:pt>
                <c:pt idx="30">
                  <c:v>85.49</c:v>
                </c:pt>
                <c:pt idx="31">
                  <c:v>85.48</c:v>
                </c:pt>
                <c:pt idx="32">
                  <c:v>85.78</c:v>
                </c:pt>
                <c:pt idx="33">
                  <c:v>85.95</c:v>
                </c:pt>
                <c:pt idx="34">
                  <c:v>85.75</c:v>
                </c:pt>
                <c:pt idx="35">
                  <c:v>85.25</c:v>
                </c:pt>
                <c:pt idx="36">
                  <c:v>84.72</c:v>
                </c:pt>
                <c:pt idx="37">
                  <c:v>84.61</c:v>
                </c:pt>
                <c:pt idx="38">
                  <c:v>85.02</c:v>
                </c:pt>
                <c:pt idx="39">
                  <c:v>85.49</c:v>
                </c:pt>
                <c:pt idx="40">
                  <c:v>85.81</c:v>
                </c:pt>
                <c:pt idx="41">
                  <c:v>85.97</c:v>
                </c:pt>
                <c:pt idx="42">
                  <c:v>85.93</c:v>
                </c:pt>
                <c:pt idx="43">
                  <c:v>85.68</c:v>
                </c:pt>
                <c:pt idx="44">
                  <c:v>85.25</c:v>
                </c:pt>
                <c:pt idx="45">
                  <c:v>84.58</c:v>
                </c:pt>
                <c:pt idx="46">
                  <c:v>83.56</c:v>
                </c:pt>
                <c:pt idx="47">
                  <c:v>82.48</c:v>
                </c:pt>
                <c:pt idx="48">
                  <c:v>82.46</c:v>
                </c:pt>
                <c:pt idx="49">
                  <c:v>83.56</c:v>
                </c:pt>
                <c:pt idx="50">
                  <c:v>84.69</c:v>
                </c:pt>
                <c:pt idx="51">
                  <c:v>85.57</c:v>
                </c:pt>
                <c:pt idx="52">
                  <c:v>86.29</c:v>
                </c:pt>
                <c:pt idx="53">
                  <c:v>86.82</c:v>
                </c:pt>
                <c:pt idx="54">
                  <c:v>87.01</c:v>
                </c:pt>
                <c:pt idx="55">
                  <c:v>86.85</c:v>
                </c:pt>
                <c:pt idx="56">
                  <c:v>86.64</c:v>
                </c:pt>
                <c:pt idx="57">
                  <c:v>86.66</c:v>
                </c:pt>
                <c:pt idx="58">
                  <c:v>86.82</c:v>
                </c:pt>
                <c:pt idx="59">
                  <c:v>86.79</c:v>
                </c:pt>
                <c:pt idx="60">
                  <c:v>86.41</c:v>
                </c:pt>
                <c:pt idx="61">
                  <c:v>85.86</c:v>
                </c:pt>
                <c:pt idx="62">
                  <c:v>85.45</c:v>
                </c:pt>
                <c:pt idx="63">
                  <c:v>85.33</c:v>
                </c:pt>
                <c:pt idx="64">
                  <c:v>85.39</c:v>
                </c:pt>
                <c:pt idx="65">
                  <c:v>85.48</c:v>
                </c:pt>
                <c:pt idx="66">
                  <c:v>85.59</c:v>
                </c:pt>
                <c:pt idx="67">
                  <c:v>85.82</c:v>
                </c:pt>
                <c:pt idx="68">
                  <c:v>86.11</c:v>
                </c:pt>
                <c:pt idx="69">
                  <c:v>86.34</c:v>
                </c:pt>
                <c:pt idx="70">
                  <c:v>86.44</c:v>
                </c:pt>
                <c:pt idx="71">
                  <c:v>86.4</c:v>
                </c:pt>
                <c:pt idx="72">
                  <c:v>86.19</c:v>
                </c:pt>
                <c:pt idx="73">
                  <c:v>85.7</c:v>
                </c:pt>
                <c:pt idx="74">
                  <c:v>84.92</c:v>
                </c:pt>
                <c:pt idx="75">
                  <c:v>83.95</c:v>
                </c:pt>
                <c:pt idx="76">
                  <c:v>83.03</c:v>
                </c:pt>
                <c:pt idx="77">
                  <c:v>82.36</c:v>
                </c:pt>
                <c:pt idx="78">
                  <c:v>82</c:v>
                </c:pt>
                <c:pt idx="79">
                  <c:v>81.91</c:v>
                </c:pt>
                <c:pt idx="80">
                  <c:v>81.97</c:v>
                </c:pt>
                <c:pt idx="81">
                  <c:v>82.13</c:v>
                </c:pt>
                <c:pt idx="82">
                  <c:v>82.42</c:v>
                </c:pt>
                <c:pt idx="83">
                  <c:v>82.79</c:v>
                </c:pt>
                <c:pt idx="84">
                  <c:v>83.2</c:v>
                </c:pt>
                <c:pt idx="85">
                  <c:v>83.56</c:v>
                </c:pt>
                <c:pt idx="86">
                  <c:v>83.84</c:v>
                </c:pt>
                <c:pt idx="87">
                  <c:v>84.06</c:v>
                </c:pt>
                <c:pt idx="88">
                  <c:v>84.19</c:v>
                </c:pt>
                <c:pt idx="89">
                  <c:v>84.26</c:v>
                </c:pt>
                <c:pt idx="90">
                  <c:v>84.43</c:v>
                </c:pt>
                <c:pt idx="91">
                  <c:v>84.88</c:v>
                </c:pt>
                <c:pt idx="92">
                  <c:v>85.54</c:v>
                </c:pt>
                <c:pt idx="93">
                  <c:v>85.97</c:v>
                </c:pt>
                <c:pt idx="94">
                  <c:v>85.87</c:v>
                </c:pt>
                <c:pt idx="95">
                  <c:v>85.38</c:v>
                </c:pt>
                <c:pt idx="96">
                  <c:v>84.95</c:v>
                </c:pt>
                <c:pt idx="97">
                  <c:v>85.08</c:v>
                </c:pt>
                <c:pt idx="98">
                  <c:v>86.04</c:v>
                </c:pt>
                <c:pt idx="99">
                  <c:v>87.43</c:v>
                </c:pt>
                <c:pt idx="100">
                  <c:v>88.53</c:v>
                </c:pt>
                <c:pt idx="101">
                  <c:v>88.94</c:v>
                </c:pt>
                <c:pt idx="102">
                  <c:v>88.45</c:v>
                </c:pt>
                <c:pt idx="103">
                  <c:v>87.12</c:v>
                </c:pt>
                <c:pt idx="104">
                  <c:v>83.36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87-43EA-8802-919D174A0BB9}"/>
            </c:ext>
          </c:extLst>
        </c:ser>
        <c:ser>
          <c:idx val="1"/>
          <c:order val="1"/>
          <c:tx>
            <c:strRef>
              <c:f>DUT!$C$35</c:f>
              <c:strCache>
                <c:ptCount val="1"/>
                <c:pt idx="0">
                  <c:v>REF after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DUT!$A$36:$A$140</c:f>
              <c:numCache>
                <c:formatCode>General</c:formatCode>
                <c:ptCount val="105"/>
                <c:pt idx="0">
                  <c:v>20000</c:v>
                </c:pt>
                <c:pt idx="1">
                  <c:v>19000</c:v>
                </c:pt>
                <c:pt idx="2">
                  <c:v>18000</c:v>
                </c:pt>
                <c:pt idx="3">
                  <c:v>17000</c:v>
                </c:pt>
                <c:pt idx="4">
                  <c:v>16000</c:v>
                </c:pt>
                <c:pt idx="5">
                  <c:v>15000</c:v>
                </c:pt>
                <c:pt idx="6">
                  <c:v>14000</c:v>
                </c:pt>
                <c:pt idx="7">
                  <c:v>13200</c:v>
                </c:pt>
                <c:pt idx="8">
                  <c:v>12500</c:v>
                </c:pt>
                <c:pt idx="9">
                  <c:v>11800</c:v>
                </c:pt>
                <c:pt idx="10">
                  <c:v>11200</c:v>
                </c:pt>
                <c:pt idx="11">
                  <c:v>10600</c:v>
                </c:pt>
                <c:pt idx="12">
                  <c:v>10000</c:v>
                </c:pt>
                <c:pt idx="13">
                  <c:v>9500</c:v>
                </c:pt>
                <c:pt idx="14">
                  <c:v>9000</c:v>
                </c:pt>
                <c:pt idx="15">
                  <c:v>8500</c:v>
                </c:pt>
                <c:pt idx="16">
                  <c:v>8000</c:v>
                </c:pt>
                <c:pt idx="17">
                  <c:v>7500</c:v>
                </c:pt>
                <c:pt idx="18">
                  <c:v>7100</c:v>
                </c:pt>
                <c:pt idx="19">
                  <c:v>6700</c:v>
                </c:pt>
                <c:pt idx="20">
                  <c:v>6300</c:v>
                </c:pt>
                <c:pt idx="21">
                  <c:v>6000</c:v>
                </c:pt>
                <c:pt idx="22">
                  <c:v>5600</c:v>
                </c:pt>
                <c:pt idx="23">
                  <c:v>5300</c:v>
                </c:pt>
                <c:pt idx="24">
                  <c:v>5000</c:v>
                </c:pt>
                <c:pt idx="25">
                  <c:v>4750</c:v>
                </c:pt>
                <c:pt idx="26">
                  <c:v>4500</c:v>
                </c:pt>
                <c:pt idx="27">
                  <c:v>4250</c:v>
                </c:pt>
                <c:pt idx="28">
                  <c:v>4000</c:v>
                </c:pt>
                <c:pt idx="29">
                  <c:v>3750</c:v>
                </c:pt>
                <c:pt idx="30">
                  <c:v>3550</c:v>
                </c:pt>
                <c:pt idx="31">
                  <c:v>3350</c:v>
                </c:pt>
                <c:pt idx="32">
                  <c:v>3150</c:v>
                </c:pt>
                <c:pt idx="33">
                  <c:v>3000</c:v>
                </c:pt>
                <c:pt idx="34">
                  <c:v>2800</c:v>
                </c:pt>
                <c:pt idx="35">
                  <c:v>2650</c:v>
                </c:pt>
                <c:pt idx="36">
                  <c:v>2500</c:v>
                </c:pt>
                <c:pt idx="37">
                  <c:v>2360</c:v>
                </c:pt>
                <c:pt idx="38">
                  <c:v>2240</c:v>
                </c:pt>
                <c:pt idx="39">
                  <c:v>2120</c:v>
                </c:pt>
                <c:pt idx="40">
                  <c:v>2000</c:v>
                </c:pt>
                <c:pt idx="41">
                  <c:v>1900</c:v>
                </c:pt>
                <c:pt idx="42">
                  <c:v>1800</c:v>
                </c:pt>
                <c:pt idx="43">
                  <c:v>1700</c:v>
                </c:pt>
                <c:pt idx="44">
                  <c:v>1600</c:v>
                </c:pt>
                <c:pt idx="45">
                  <c:v>1500</c:v>
                </c:pt>
                <c:pt idx="46">
                  <c:v>1400</c:v>
                </c:pt>
                <c:pt idx="47">
                  <c:v>1320</c:v>
                </c:pt>
                <c:pt idx="48">
                  <c:v>1250</c:v>
                </c:pt>
                <c:pt idx="49">
                  <c:v>1180</c:v>
                </c:pt>
                <c:pt idx="50">
                  <c:v>1120</c:v>
                </c:pt>
                <c:pt idx="51">
                  <c:v>1060</c:v>
                </c:pt>
                <c:pt idx="52">
                  <c:v>1000</c:v>
                </c:pt>
                <c:pt idx="53">
                  <c:v>950</c:v>
                </c:pt>
                <c:pt idx="54">
                  <c:v>900</c:v>
                </c:pt>
                <c:pt idx="55">
                  <c:v>850</c:v>
                </c:pt>
                <c:pt idx="56">
                  <c:v>800</c:v>
                </c:pt>
                <c:pt idx="57">
                  <c:v>750</c:v>
                </c:pt>
                <c:pt idx="58">
                  <c:v>710</c:v>
                </c:pt>
                <c:pt idx="59">
                  <c:v>670</c:v>
                </c:pt>
                <c:pt idx="60">
                  <c:v>630</c:v>
                </c:pt>
                <c:pt idx="61">
                  <c:v>600</c:v>
                </c:pt>
                <c:pt idx="62">
                  <c:v>560</c:v>
                </c:pt>
                <c:pt idx="63">
                  <c:v>530</c:v>
                </c:pt>
                <c:pt idx="64">
                  <c:v>500</c:v>
                </c:pt>
                <c:pt idx="65">
                  <c:v>475</c:v>
                </c:pt>
                <c:pt idx="66">
                  <c:v>450</c:v>
                </c:pt>
                <c:pt idx="67">
                  <c:v>425</c:v>
                </c:pt>
                <c:pt idx="68">
                  <c:v>400</c:v>
                </c:pt>
                <c:pt idx="69">
                  <c:v>375</c:v>
                </c:pt>
                <c:pt idx="70">
                  <c:v>355</c:v>
                </c:pt>
                <c:pt idx="71">
                  <c:v>335</c:v>
                </c:pt>
                <c:pt idx="72">
                  <c:v>315</c:v>
                </c:pt>
                <c:pt idx="73">
                  <c:v>300</c:v>
                </c:pt>
                <c:pt idx="74">
                  <c:v>280</c:v>
                </c:pt>
                <c:pt idx="75">
                  <c:v>265</c:v>
                </c:pt>
                <c:pt idx="76">
                  <c:v>250</c:v>
                </c:pt>
                <c:pt idx="77">
                  <c:v>236</c:v>
                </c:pt>
                <c:pt idx="78">
                  <c:v>224</c:v>
                </c:pt>
                <c:pt idx="79">
                  <c:v>212</c:v>
                </c:pt>
                <c:pt idx="80">
                  <c:v>200</c:v>
                </c:pt>
                <c:pt idx="81">
                  <c:v>190</c:v>
                </c:pt>
                <c:pt idx="82">
                  <c:v>180</c:v>
                </c:pt>
                <c:pt idx="83">
                  <c:v>170</c:v>
                </c:pt>
                <c:pt idx="84">
                  <c:v>160</c:v>
                </c:pt>
                <c:pt idx="85">
                  <c:v>150</c:v>
                </c:pt>
                <c:pt idx="86">
                  <c:v>140</c:v>
                </c:pt>
                <c:pt idx="87">
                  <c:v>132</c:v>
                </c:pt>
                <c:pt idx="88">
                  <c:v>125</c:v>
                </c:pt>
                <c:pt idx="89">
                  <c:v>118</c:v>
                </c:pt>
                <c:pt idx="90">
                  <c:v>112</c:v>
                </c:pt>
                <c:pt idx="91">
                  <c:v>106</c:v>
                </c:pt>
                <c:pt idx="92">
                  <c:v>100</c:v>
                </c:pt>
                <c:pt idx="93">
                  <c:v>95</c:v>
                </c:pt>
                <c:pt idx="94">
                  <c:v>90</c:v>
                </c:pt>
                <c:pt idx="95">
                  <c:v>85</c:v>
                </c:pt>
                <c:pt idx="96">
                  <c:v>80</c:v>
                </c:pt>
                <c:pt idx="97">
                  <c:v>75</c:v>
                </c:pt>
                <c:pt idx="98">
                  <c:v>71</c:v>
                </c:pt>
                <c:pt idx="99">
                  <c:v>67</c:v>
                </c:pt>
                <c:pt idx="100">
                  <c:v>63</c:v>
                </c:pt>
                <c:pt idx="101">
                  <c:v>60</c:v>
                </c:pt>
                <c:pt idx="102">
                  <c:v>56</c:v>
                </c:pt>
                <c:pt idx="103">
                  <c:v>53</c:v>
                </c:pt>
                <c:pt idx="104">
                  <c:v>50</c:v>
                </c:pt>
              </c:numCache>
            </c:numRef>
          </c:xVal>
          <c:yVal>
            <c:numRef>
              <c:f>DUT!$C$36:$C$140</c:f>
              <c:numCache>
                <c:formatCode>General</c:formatCode>
                <c:ptCount val="105"/>
                <c:pt idx="0">
                  <c:v>91.17</c:v>
                </c:pt>
                <c:pt idx="1">
                  <c:v>89.45</c:v>
                </c:pt>
                <c:pt idx="2">
                  <c:v>88.71</c:v>
                </c:pt>
                <c:pt idx="3">
                  <c:v>87.73</c:v>
                </c:pt>
                <c:pt idx="4">
                  <c:v>86.57</c:v>
                </c:pt>
                <c:pt idx="5">
                  <c:v>85.43</c:v>
                </c:pt>
                <c:pt idx="6">
                  <c:v>84.98</c:v>
                </c:pt>
                <c:pt idx="7">
                  <c:v>85.35</c:v>
                </c:pt>
                <c:pt idx="8">
                  <c:v>85.95</c:v>
                </c:pt>
                <c:pt idx="9">
                  <c:v>86.34</c:v>
                </c:pt>
                <c:pt idx="10">
                  <c:v>86.46</c:v>
                </c:pt>
                <c:pt idx="11">
                  <c:v>86.32</c:v>
                </c:pt>
                <c:pt idx="12">
                  <c:v>86.09</c:v>
                </c:pt>
                <c:pt idx="13">
                  <c:v>85.77</c:v>
                </c:pt>
                <c:pt idx="14">
                  <c:v>85.44</c:v>
                </c:pt>
                <c:pt idx="15">
                  <c:v>85.14</c:v>
                </c:pt>
                <c:pt idx="16">
                  <c:v>85</c:v>
                </c:pt>
                <c:pt idx="17">
                  <c:v>85.18</c:v>
                </c:pt>
                <c:pt idx="18">
                  <c:v>85.43</c:v>
                </c:pt>
                <c:pt idx="19">
                  <c:v>85.45</c:v>
                </c:pt>
                <c:pt idx="20">
                  <c:v>85.09</c:v>
                </c:pt>
                <c:pt idx="21">
                  <c:v>84.57</c:v>
                </c:pt>
                <c:pt idx="22">
                  <c:v>84.54</c:v>
                </c:pt>
                <c:pt idx="23">
                  <c:v>84.99</c:v>
                </c:pt>
                <c:pt idx="24">
                  <c:v>85.32</c:v>
                </c:pt>
                <c:pt idx="25">
                  <c:v>85.29</c:v>
                </c:pt>
                <c:pt idx="26">
                  <c:v>85.16</c:v>
                </c:pt>
                <c:pt idx="27">
                  <c:v>85.21</c:v>
                </c:pt>
                <c:pt idx="28">
                  <c:v>85.1</c:v>
                </c:pt>
                <c:pt idx="29">
                  <c:v>84.65</c:v>
                </c:pt>
                <c:pt idx="30">
                  <c:v>84.32</c:v>
                </c:pt>
                <c:pt idx="31">
                  <c:v>84.38</c:v>
                </c:pt>
                <c:pt idx="32">
                  <c:v>84.72</c:v>
                </c:pt>
                <c:pt idx="33">
                  <c:v>85.05</c:v>
                </c:pt>
                <c:pt idx="34">
                  <c:v>85.04</c:v>
                </c:pt>
                <c:pt idx="35">
                  <c:v>84.65</c:v>
                </c:pt>
                <c:pt idx="36">
                  <c:v>84.1</c:v>
                </c:pt>
                <c:pt idx="37">
                  <c:v>83.96</c:v>
                </c:pt>
                <c:pt idx="38">
                  <c:v>84.36</c:v>
                </c:pt>
                <c:pt idx="39">
                  <c:v>84.94</c:v>
                </c:pt>
                <c:pt idx="40">
                  <c:v>85.52</c:v>
                </c:pt>
                <c:pt idx="41">
                  <c:v>85.92</c:v>
                </c:pt>
                <c:pt idx="42">
                  <c:v>85.95</c:v>
                </c:pt>
                <c:pt idx="43">
                  <c:v>85.69</c:v>
                </c:pt>
                <c:pt idx="44">
                  <c:v>85.27</c:v>
                </c:pt>
                <c:pt idx="45">
                  <c:v>84.59</c:v>
                </c:pt>
                <c:pt idx="46">
                  <c:v>83.48</c:v>
                </c:pt>
                <c:pt idx="47">
                  <c:v>82.29</c:v>
                </c:pt>
                <c:pt idx="48">
                  <c:v>82.37</c:v>
                </c:pt>
                <c:pt idx="49">
                  <c:v>83.54</c:v>
                </c:pt>
                <c:pt idx="50">
                  <c:v>84.66</c:v>
                </c:pt>
                <c:pt idx="51">
                  <c:v>85.57</c:v>
                </c:pt>
                <c:pt idx="52">
                  <c:v>86.3</c:v>
                </c:pt>
                <c:pt idx="53">
                  <c:v>86.76</c:v>
                </c:pt>
                <c:pt idx="54">
                  <c:v>86.76</c:v>
                </c:pt>
                <c:pt idx="55">
                  <c:v>86.42</c:v>
                </c:pt>
                <c:pt idx="56">
                  <c:v>86.12</c:v>
                </c:pt>
                <c:pt idx="57">
                  <c:v>86.16</c:v>
                </c:pt>
                <c:pt idx="58">
                  <c:v>86.38</c:v>
                </c:pt>
                <c:pt idx="59">
                  <c:v>86.4</c:v>
                </c:pt>
                <c:pt idx="60">
                  <c:v>86.08</c:v>
                </c:pt>
                <c:pt idx="61">
                  <c:v>85.61</c:v>
                </c:pt>
                <c:pt idx="62">
                  <c:v>85.26</c:v>
                </c:pt>
                <c:pt idx="63">
                  <c:v>85.16</c:v>
                </c:pt>
                <c:pt idx="64">
                  <c:v>85.23</c:v>
                </c:pt>
                <c:pt idx="65">
                  <c:v>85.3</c:v>
                </c:pt>
                <c:pt idx="66">
                  <c:v>85.31</c:v>
                </c:pt>
                <c:pt idx="67">
                  <c:v>85.35</c:v>
                </c:pt>
                <c:pt idx="68">
                  <c:v>85.49</c:v>
                </c:pt>
                <c:pt idx="69">
                  <c:v>85.68</c:v>
                </c:pt>
                <c:pt idx="70">
                  <c:v>85.8</c:v>
                </c:pt>
                <c:pt idx="71">
                  <c:v>85.76</c:v>
                </c:pt>
                <c:pt idx="72">
                  <c:v>85.51</c:v>
                </c:pt>
                <c:pt idx="73">
                  <c:v>84.98</c:v>
                </c:pt>
                <c:pt idx="74">
                  <c:v>84.21</c:v>
                </c:pt>
                <c:pt idx="75">
                  <c:v>83.33</c:v>
                </c:pt>
                <c:pt idx="76">
                  <c:v>82.53</c:v>
                </c:pt>
                <c:pt idx="77">
                  <c:v>81.96</c:v>
                </c:pt>
                <c:pt idx="78">
                  <c:v>81.650000000000006</c:v>
                </c:pt>
                <c:pt idx="79">
                  <c:v>81.53</c:v>
                </c:pt>
                <c:pt idx="80">
                  <c:v>81.53</c:v>
                </c:pt>
                <c:pt idx="81">
                  <c:v>81.69</c:v>
                </c:pt>
                <c:pt idx="82">
                  <c:v>82.03</c:v>
                </c:pt>
                <c:pt idx="83">
                  <c:v>82.5</c:v>
                </c:pt>
                <c:pt idx="84">
                  <c:v>82.96</c:v>
                </c:pt>
                <c:pt idx="85">
                  <c:v>83.36</c:v>
                </c:pt>
                <c:pt idx="86">
                  <c:v>83.72</c:v>
                </c:pt>
                <c:pt idx="87">
                  <c:v>84.09</c:v>
                </c:pt>
                <c:pt idx="88">
                  <c:v>84.45</c:v>
                </c:pt>
                <c:pt idx="89">
                  <c:v>84.76</c:v>
                </c:pt>
                <c:pt idx="90">
                  <c:v>85.04</c:v>
                </c:pt>
                <c:pt idx="91">
                  <c:v>85.36</c:v>
                </c:pt>
                <c:pt idx="92">
                  <c:v>85.67</c:v>
                </c:pt>
                <c:pt idx="93">
                  <c:v>85.85</c:v>
                </c:pt>
                <c:pt idx="94">
                  <c:v>85.81</c:v>
                </c:pt>
                <c:pt idx="95">
                  <c:v>85.62</c:v>
                </c:pt>
                <c:pt idx="96">
                  <c:v>85.48</c:v>
                </c:pt>
                <c:pt idx="97">
                  <c:v>85.6</c:v>
                </c:pt>
                <c:pt idx="98">
                  <c:v>86.27</c:v>
                </c:pt>
                <c:pt idx="99">
                  <c:v>87.28</c:v>
                </c:pt>
                <c:pt idx="100">
                  <c:v>88.16</c:v>
                </c:pt>
                <c:pt idx="101">
                  <c:v>88.54</c:v>
                </c:pt>
                <c:pt idx="102">
                  <c:v>88.15</c:v>
                </c:pt>
                <c:pt idx="103">
                  <c:v>87.04</c:v>
                </c:pt>
                <c:pt idx="104">
                  <c:v>83.36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87-43EA-8802-919D174A0BB9}"/>
            </c:ext>
          </c:extLst>
        </c:ser>
        <c:ser>
          <c:idx val="2"/>
          <c:order val="2"/>
          <c:tx>
            <c:strRef>
              <c:f>DUT!$D$35</c:f>
              <c:strCache>
                <c:ptCount val="1"/>
                <c:pt idx="0">
                  <c:v>DUT before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DUT!$A$36:$A$140</c:f>
              <c:numCache>
                <c:formatCode>General</c:formatCode>
                <c:ptCount val="105"/>
                <c:pt idx="0">
                  <c:v>20000</c:v>
                </c:pt>
                <c:pt idx="1">
                  <c:v>19000</c:v>
                </c:pt>
                <c:pt idx="2">
                  <c:v>18000</c:v>
                </c:pt>
                <c:pt idx="3">
                  <c:v>17000</c:v>
                </c:pt>
                <c:pt idx="4">
                  <c:v>16000</c:v>
                </c:pt>
                <c:pt idx="5">
                  <c:v>15000</c:v>
                </c:pt>
                <c:pt idx="6">
                  <c:v>14000</c:v>
                </c:pt>
                <c:pt idx="7">
                  <c:v>13200</c:v>
                </c:pt>
                <c:pt idx="8">
                  <c:v>12500</c:v>
                </c:pt>
                <c:pt idx="9">
                  <c:v>11800</c:v>
                </c:pt>
                <c:pt idx="10">
                  <c:v>11200</c:v>
                </c:pt>
                <c:pt idx="11">
                  <c:v>10600</c:v>
                </c:pt>
                <c:pt idx="12">
                  <c:v>10000</c:v>
                </c:pt>
                <c:pt idx="13">
                  <c:v>9500</c:v>
                </c:pt>
                <c:pt idx="14">
                  <c:v>9000</c:v>
                </c:pt>
                <c:pt idx="15">
                  <c:v>8500</c:v>
                </c:pt>
                <c:pt idx="16">
                  <c:v>8000</c:v>
                </c:pt>
                <c:pt idx="17">
                  <c:v>7500</c:v>
                </c:pt>
                <c:pt idx="18">
                  <c:v>7100</c:v>
                </c:pt>
                <c:pt idx="19">
                  <c:v>6700</c:v>
                </c:pt>
                <c:pt idx="20">
                  <c:v>6300</c:v>
                </c:pt>
                <c:pt idx="21">
                  <c:v>6000</c:v>
                </c:pt>
                <c:pt idx="22">
                  <c:v>5600</c:v>
                </c:pt>
                <c:pt idx="23">
                  <c:v>5300</c:v>
                </c:pt>
                <c:pt idx="24">
                  <c:v>5000</c:v>
                </c:pt>
                <c:pt idx="25">
                  <c:v>4750</c:v>
                </c:pt>
                <c:pt idx="26">
                  <c:v>4500</c:v>
                </c:pt>
                <c:pt idx="27">
                  <c:v>4250</c:v>
                </c:pt>
                <c:pt idx="28">
                  <c:v>4000</c:v>
                </c:pt>
                <c:pt idx="29">
                  <c:v>3750</c:v>
                </c:pt>
                <c:pt idx="30">
                  <c:v>3550</c:v>
                </c:pt>
                <c:pt idx="31">
                  <c:v>3350</c:v>
                </c:pt>
                <c:pt idx="32">
                  <c:v>3150</c:v>
                </c:pt>
                <c:pt idx="33">
                  <c:v>3000</c:v>
                </c:pt>
                <c:pt idx="34">
                  <c:v>2800</c:v>
                </c:pt>
                <c:pt idx="35">
                  <c:v>2650</c:v>
                </c:pt>
                <c:pt idx="36">
                  <c:v>2500</c:v>
                </c:pt>
                <c:pt idx="37">
                  <c:v>2360</c:v>
                </c:pt>
                <c:pt idx="38">
                  <c:v>2240</c:v>
                </c:pt>
                <c:pt idx="39">
                  <c:v>2120</c:v>
                </c:pt>
                <c:pt idx="40">
                  <c:v>2000</c:v>
                </c:pt>
                <c:pt idx="41">
                  <c:v>1900</c:v>
                </c:pt>
                <c:pt idx="42">
                  <c:v>1800</c:v>
                </c:pt>
                <c:pt idx="43">
                  <c:v>1700</c:v>
                </c:pt>
                <c:pt idx="44">
                  <c:v>1600</c:v>
                </c:pt>
                <c:pt idx="45">
                  <c:v>1500</c:v>
                </c:pt>
                <c:pt idx="46">
                  <c:v>1400</c:v>
                </c:pt>
                <c:pt idx="47">
                  <c:v>1320</c:v>
                </c:pt>
                <c:pt idx="48">
                  <c:v>1250</c:v>
                </c:pt>
                <c:pt idx="49">
                  <c:v>1180</c:v>
                </c:pt>
                <c:pt idx="50">
                  <c:v>1120</c:v>
                </c:pt>
                <c:pt idx="51">
                  <c:v>1060</c:v>
                </c:pt>
                <c:pt idx="52">
                  <c:v>1000</c:v>
                </c:pt>
                <c:pt idx="53">
                  <c:v>950</c:v>
                </c:pt>
                <c:pt idx="54">
                  <c:v>900</c:v>
                </c:pt>
                <c:pt idx="55">
                  <c:v>850</c:v>
                </c:pt>
                <c:pt idx="56">
                  <c:v>800</c:v>
                </c:pt>
                <c:pt idx="57">
                  <c:v>750</c:v>
                </c:pt>
                <c:pt idx="58">
                  <c:v>710</c:v>
                </c:pt>
                <c:pt idx="59">
                  <c:v>670</c:v>
                </c:pt>
                <c:pt idx="60">
                  <c:v>630</c:v>
                </c:pt>
                <c:pt idx="61">
                  <c:v>600</c:v>
                </c:pt>
                <c:pt idx="62">
                  <c:v>560</c:v>
                </c:pt>
                <c:pt idx="63">
                  <c:v>530</c:v>
                </c:pt>
                <c:pt idx="64">
                  <c:v>500</c:v>
                </c:pt>
                <c:pt idx="65">
                  <c:v>475</c:v>
                </c:pt>
                <c:pt idx="66">
                  <c:v>450</c:v>
                </c:pt>
                <c:pt idx="67">
                  <c:v>425</c:v>
                </c:pt>
                <c:pt idx="68">
                  <c:v>400</c:v>
                </c:pt>
                <c:pt idx="69">
                  <c:v>375</c:v>
                </c:pt>
                <c:pt idx="70">
                  <c:v>355</c:v>
                </c:pt>
                <c:pt idx="71">
                  <c:v>335</c:v>
                </c:pt>
                <c:pt idx="72">
                  <c:v>315</c:v>
                </c:pt>
                <c:pt idx="73">
                  <c:v>300</c:v>
                </c:pt>
                <c:pt idx="74">
                  <c:v>280</c:v>
                </c:pt>
                <c:pt idx="75">
                  <c:v>265</c:v>
                </c:pt>
                <c:pt idx="76">
                  <c:v>250</c:v>
                </c:pt>
                <c:pt idx="77">
                  <c:v>236</c:v>
                </c:pt>
                <c:pt idx="78">
                  <c:v>224</c:v>
                </c:pt>
                <c:pt idx="79">
                  <c:v>212</c:v>
                </c:pt>
                <c:pt idx="80">
                  <c:v>200</c:v>
                </c:pt>
                <c:pt idx="81">
                  <c:v>190</c:v>
                </c:pt>
                <c:pt idx="82">
                  <c:v>180</c:v>
                </c:pt>
                <c:pt idx="83">
                  <c:v>170</c:v>
                </c:pt>
                <c:pt idx="84">
                  <c:v>160</c:v>
                </c:pt>
                <c:pt idx="85">
                  <c:v>150</c:v>
                </c:pt>
                <c:pt idx="86">
                  <c:v>140</c:v>
                </c:pt>
                <c:pt idx="87">
                  <c:v>132</c:v>
                </c:pt>
                <c:pt idx="88">
                  <c:v>125</c:v>
                </c:pt>
                <c:pt idx="89">
                  <c:v>118</c:v>
                </c:pt>
                <c:pt idx="90">
                  <c:v>112</c:v>
                </c:pt>
                <c:pt idx="91">
                  <c:v>106</c:v>
                </c:pt>
                <c:pt idx="92">
                  <c:v>100</c:v>
                </c:pt>
                <c:pt idx="93">
                  <c:v>95</c:v>
                </c:pt>
                <c:pt idx="94">
                  <c:v>90</c:v>
                </c:pt>
                <c:pt idx="95">
                  <c:v>85</c:v>
                </c:pt>
                <c:pt idx="96">
                  <c:v>80</c:v>
                </c:pt>
                <c:pt idx="97">
                  <c:v>75</c:v>
                </c:pt>
                <c:pt idx="98">
                  <c:v>71</c:v>
                </c:pt>
                <c:pt idx="99">
                  <c:v>67</c:v>
                </c:pt>
                <c:pt idx="100">
                  <c:v>63</c:v>
                </c:pt>
                <c:pt idx="101">
                  <c:v>60</c:v>
                </c:pt>
                <c:pt idx="102">
                  <c:v>56</c:v>
                </c:pt>
                <c:pt idx="103">
                  <c:v>53</c:v>
                </c:pt>
                <c:pt idx="104">
                  <c:v>50</c:v>
                </c:pt>
              </c:numCache>
            </c:numRef>
          </c:xVal>
          <c:yVal>
            <c:numRef>
              <c:f>DUT!$D$36:$D$140</c:f>
              <c:numCache>
                <c:formatCode>General</c:formatCode>
                <c:ptCount val="105"/>
                <c:pt idx="0">
                  <c:v>90.67</c:v>
                </c:pt>
                <c:pt idx="1">
                  <c:v>90.31</c:v>
                </c:pt>
                <c:pt idx="2">
                  <c:v>89.46</c:v>
                </c:pt>
                <c:pt idx="3">
                  <c:v>88.4</c:v>
                </c:pt>
                <c:pt idx="4">
                  <c:v>87.13</c:v>
                </c:pt>
                <c:pt idx="5">
                  <c:v>86.18</c:v>
                </c:pt>
                <c:pt idx="6">
                  <c:v>86.01</c:v>
                </c:pt>
                <c:pt idx="7">
                  <c:v>86.34</c:v>
                </c:pt>
                <c:pt idx="8">
                  <c:v>86.52</c:v>
                </c:pt>
                <c:pt idx="9">
                  <c:v>86.51</c:v>
                </c:pt>
                <c:pt idx="10">
                  <c:v>86.52</c:v>
                </c:pt>
                <c:pt idx="11">
                  <c:v>86.5</c:v>
                </c:pt>
                <c:pt idx="12">
                  <c:v>86.25</c:v>
                </c:pt>
                <c:pt idx="13">
                  <c:v>85.62</c:v>
                </c:pt>
                <c:pt idx="14">
                  <c:v>84.96</c:v>
                </c:pt>
                <c:pt idx="15">
                  <c:v>84.64</c:v>
                </c:pt>
                <c:pt idx="16">
                  <c:v>84.99</c:v>
                </c:pt>
                <c:pt idx="17">
                  <c:v>85.69</c:v>
                </c:pt>
                <c:pt idx="18">
                  <c:v>86.14</c:v>
                </c:pt>
                <c:pt idx="19">
                  <c:v>86.19</c:v>
                </c:pt>
                <c:pt idx="20">
                  <c:v>85.77</c:v>
                </c:pt>
                <c:pt idx="21">
                  <c:v>85.16</c:v>
                </c:pt>
                <c:pt idx="22">
                  <c:v>85.05</c:v>
                </c:pt>
                <c:pt idx="23">
                  <c:v>85.51</c:v>
                </c:pt>
                <c:pt idx="24">
                  <c:v>85.88</c:v>
                </c:pt>
                <c:pt idx="25">
                  <c:v>85.85</c:v>
                </c:pt>
                <c:pt idx="26">
                  <c:v>85.8</c:v>
                </c:pt>
                <c:pt idx="27">
                  <c:v>86.05</c:v>
                </c:pt>
                <c:pt idx="28">
                  <c:v>86.12</c:v>
                </c:pt>
                <c:pt idx="29">
                  <c:v>85.68</c:v>
                </c:pt>
                <c:pt idx="30">
                  <c:v>85.08</c:v>
                </c:pt>
                <c:pt idx="31">
                  <c:v>84.9</c:v>
                </c:pt>
                <c:pt idx="32">
                  <c:v>85.07</c:v>
                </c:pt>
                <c:pt idx="33">
                  <c:v>85.15</c:v>
                </c:pt>
                <c:pt idx="34">
                  <c:v>84.92</c:v>
                </c:pt>
                <c:pt idx="35">
                  <c:v>84.51</c:v>
                </c:pt>
                <c:pt idx="36">
                  <c:v>84.22</c:v>
                </c:pt>
                <c:pt idx="37">
                  <c:v>84.34</c:v>
                </c:pt>
                <c:pt idx="38">
                  <c:v>84.79</c:v>
                </c:pt>
                <c:pt idx="39">
                  <c:v>85.2</c:v>
                </c:pt>
                <c:pt idx="40">
                  <c:v>85.46</c:v>
                </c:pt>
                <c:pt idx="41">
                  <c:v>85.63</c:v>
                </c:pt>
                <c:pt idx="42">
                  <c:v>85.62</c:v>
                </c:pt>
                <c:pt idx="43">
                  <c:v>85.41</c:v>
                </c:pt>
                <c:pt idx="44">
                  <c:v>85.02</c:v>
                </c:pt>
                <c:pt idx="45">
                  <c:v>84.38</c:v>
                </c:pt>
                <c:pt idx="46">
                  <c:v>83.41</c:v>
                </c:pt>
                <c:pt idx="47">
                  <c:v>82.38</c:v>
                </c:pt>
                <c:pt idx="48">
                  <c:v>82.33</c:v>
                </c:pt>
                <c:pt idx="49">
                  <c:v>83.33</c:v>
                </c:pt>
                <c:pt idx="50">
                  <c:v>84.4</c:v>
                </c:pt>
                <c:pt idx="51">
                  <c:v>85.27</c:v>
                </c:pt>
                <c:pt idx="52">
                  <c:v>85.98</c:v>
                </c:pt>
                <c:pt idx="53">
                  <c:v>86.5</c:v>
                </c:pt>
                <c:pt idx="54">
                  <c:v>86.66</c:v>
                </c:pt>
                <c:pt idx="55">
                  <c:v>86.48</c:v>
                </c:pt>
                <c:pt idx="56">
                  <c:v>86.28</c:v>
                </c:pt>
                <c:pt idx="57">
                  <c:v>86.38</c:v>
                </c:pt>
                <c:pt idx="58">
                  <c:v>86.64</c:v>
                </c:pt>
                <c:pt idx="59">
                  <c:v>86.65</c:v>
                </c:pt>
                <c:pt idx="60">
                  <c:v>86.25</c:v>
                </c:pt>
                <c:pt idx="61">
                  <c:v>85.64</c:v>
                </c:pt>
                <c:pt idx="62">
                  <c:v>85.18</c:v>
                </c:pt>
                <c:pt idx="63">
                  <c:v>85.04</c:v>
                </c:pt>
                <c:pt idx="64">
                  <c:v>85.05</c:v>
                </c:pt>
                <c:pt idx="65">
                  <c:v>85.06</c:v>
                </c:pt>
                <c:pt idx="66">
                  <c:v>85.17</c:v>
                </c:pt>
                <c:pt idx="67">
                  <c:v>85.44</c:v>
                </c:pt>
                <c:pt idx="68">
                  <c:v>85.78</c:v>
                </c:pt>
                <c:pt idx="69">
                  <c:v>86.04</c:v>
                </c:pt>
                <c:pt idx="70">
                  <c:v>86.15</c:v>
                </c:pt>
                <c:pt idx="71">
                  <c:v>86.12</c:v>
                </c:pt>
                <c:pt idx="72">
                  <c:v>85.9</c:v>
                </c:pt>
                <c:pt idx="73">
                  <c:v>85.4</c:v>
                </c:pt>
                <c:pt idx="74">
                  <c:v>84.61</c:v>
                </c:pt>
                <c:pt idx="75">
                  <c:v>83.67</c:v>
                </c:pt>
                <c:pt idx="76">
                  <c:v>82.76</c:v>
                </c:pt>
                <c:pt idx="77">
                  <c:v>82.09</c:v>
                </c:pt>
                <c:pt idx="78">
                  <c:v>81.739999999999995</c:v>
                </c:pt>
                <c:pt idx="79">
                  <c:v>81.680000000000007</c:v>
                </c:pt>
                <c:pt idx="80">
                  <c:v>81.8</c:v>
                </c:pt>
                <c:pt idx="81">
                  <c:v>82.04</c:v>
                </c:pt>
                <c:pt idx="82">
                  <c:v>82.38</c:v>
                </c:pt>
                <c:pt idx="83">
                  <c:v>82.79</c:v>
                </c:pt>
                <c:pt idx="84">
                  <c:v>83.25</c:v>
                </c:pt>
                <c:pt idx="85">
                  <c:v>83.7</c:v>
                </c:pt>
                <c:pt idx="86">
                  <c:v>84.1</c:v>
                </c:pt>
                <c:pt idx="87">
                  <c:v>84.37</c:v>
                </c:pt>
                <c:pt idx="88">
                  <c:v>84.47</c:v>
                </c:pt>
                <c:pt idx="89">
                  <c:v>84.43</c:v>
                </c:pt>
                <c:pt idx="90">
                  <c:v>84.31</c:v>
                </c:pt>
                <c:pt idx="91">
                  <c:v>84.22</c:v>
                </c:pt>
                <c:pt idx="92">
                  <c:v>84.23</c:v>
                </c:pt>
                <c:pt idx="93">
                  <c:v>84.52</c:v>
                </c:pt>
                <c:pt idx="94">
                  <c:v>85.3</c:v>
                </c:pt>
                <c:pt idx="95">
                  <c:v>86.17</c:v>
                </c:pt>
                <c:pt idx="96">
                  <c:v>86.55</c:v>
                </c:pt>
                <c:pt idx="97">
                  <c:v>86.3</c:v>
                </c:pt>
                <c:pt idx="98">
                  <c:v>85.96</c:v>
                </c:pt>
                <c:pt idx="99">
                  <c:v>86.27</c:v>
                </c:pt>
                <c:pt idx="100">
                  <c:v>87.02</c:v>
                </c:pt>
                <c:pt idx="101">
                  <c:v>87.46</c:v>
                </c:pt>
                <c:pt idx="102">
                  <c:v>87.21</c:v>
                </c:pt>
                <c:pt idx="103">
                  <c:v>86.31</c:v>
                </c:pt>
                <c:pt idx="104">
                  <c:v>82.86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E87-43EA-8802-919D174A0BB9}"/>
            </c:ext>
          </c:extLst>
        </c:ser>
        <c:ser>
          <c:idx val="3"/>
          <c:order val="3"/>
          <c:tx>
            <c:strRef>
              <c:f>DUT!$E$35</c:f>
              <c:strCache>
                <c:ptCount val="1"/>
                <c:pt idx="0">
                  <c:v>DUT after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DUT!$A$36:$A$140</c:f>
              <c:numCache>
                <c:formatCode>General</c:formatCode>
                <c:ptCount val="105"/>
                <c:pt idx="0">
                  <c:v>20000</c:v>
                </c:pt>
                <c:pt idx="1">
                  <c:v>19000</c:v>
                </c:pt>
                <c:pt idx="2">
                  <c:v>18000</c:v>
                </c:pt>
                <c:pt idx="3">
                  <c:v>17000</c:v>
                </c:pt>
                <c:pt idx="4">
                  <c:v>16000</c:v>
                </c:pt>
                <c:pt idx="5">
                  <c:v>15000</c:v>
                </c:pt>
                <c:pt idx="6">
                  <c:v>14000</c:v>
                </c:pt>
                <c:pt idx="7">
                  <c:v>13200</c:v>
                </c:pt>
                <c:pt idx="8">
                  <c:v>12500</c:v>
                </c:pt>
                <c:pt idx="9">
                  <c:v>11800</c:v>
                </c:pt>
                <c:pt idx="10">
                  <c:v>11200</c:v>
                </c:pt>
                <c:pt idx="11">
                  <c:v>10600</c:v>
                </c:pt>
                <c:pt idx="12">
                  <c:v>10000</c:v>
                </c:pt>
                <c:pt idx="13">
                  <c:v>9500</c:v>
                </c:pt>
                <c:pt idx="14">
                  <c:v>9000</c:v>
                </c:pt>
                <c:pt idx="15">
                  <c:v>8500</c:v>
                </c:pt>
                <c:pt idx="16">
                  <c:v>8000</c:v>
                </c:pt>
                <c:pt idx="17">
                  <c:v>7500</c:v>
                </c:pt>
                <c:pt idx="18">
                  <c:v>7100</c:v>
                </c:pt>
                <c:pt idx="19">
                  <c:v>6700</c:v>
                </c:pt>
                <c:pt idx="20">
                  <c:v>6300</c:v>
                </c:pt>
                <c:pt idx="21">
                  <c:v>6000</c:v>
                </c:pt>
                <c:pt idx="22">
                  <c:v>5600</c:v>
                </c:pt>
                <c:pt idx="23">
                  <c:v>5300</c:v>
                </c:pt>
                <c:pt idx="24">
                  <c:v>5000</c:v>
                </c:pt>
                <c:pt idx="25">
                  <c:v>4750</c:v>
                </c:pt>
                <c:pt idx="26">
                  <c:v>4500</c:v>
                </c:pt>
                <c:pt idx="27">
                  <c:v>4250</c:v>
                </c:pt>
                <c:pt idx="28">
                  <c:v>4000</c:v>
                </c:pt>
                <c:pt idx="29">
                  <c:v>3750</c:v>
                </c:pt>
                <c:pt idx="30">
                  <c:v>3550</c:v>
                </c:pt>
                <c:pt idx="31">
                  <c:v>3350</c:v>
                </c:pt>
                <c:pt idx="32">
                  <c:v>3150</c:v>
                </c:pt>
                <c:pt idx="33">
                  <c:v>3000</c:v>
                </c:pt>
                <c:pt idx="34">
                  <c:v>2800</c:v>
                </c:pt>
                <c:pt idx="35">
                  <c:v>2650</c:v>
                </c:pt>
                <c:pt idx="36">
                  <c:v>2500</c:v>
                </c:pt>
                <c:pt idx="37">
                  <c:v>2360</c:v>
                </c:pt>
                <c:pt idx="38">
                  <c:v>2240</c:v>
                </c:pt>
                <c:pt idx="39">
                  <c:v>2120</c:v>
                </c:pt>
                <c:pt idx="40">
                  <c:v>2000</c:v>
                </c:pt>
                <c:pt idx="41">
                  <c:v>1900</c:v>
                </c:pt>
                <c:pt idx="42">
                  <c:v>1800</c:v>
                </c:pt>
                <c:pt idx="43">
                  <c:v>1700</c:v>
                </c:pt>
                <c:pt idx="44">
                  <c:v>1600</c:v>
                </c:pt>
                <c:pt idx="45">
                  <c:v>1500</c:v>
                </c:pt>
                <c:pt idx="46">
                  <c:v>1400</c:v>
                </c:pt>
                <c:pt idx="47">
                  <c:v>1320</c:v>
                </c:pt>
                <c:pt idx="48">
                  <c:v>1250</c:v>
                </c:pt>
                <c:pt idx="49">
                  <c:v>1180</c:v>
                </c:pt>
                <c:pt idx="50">
                  <c:v>1120</c:v>
                </c:pt>
                <c:pt idx="51">
                  <c:v>1060</c:v>
                </c:pt>
                <c:pt idx="52">
                  <c:v>1000</c:v>
                </c:pt>
                <c:pt idx="53">
                  <c:v>950</c:v>
                </c:pt>
                <c:pt idx="54">
                  <c:v>900</c:v>
                </c:pt>
                <c:pt idx="55">
                  <c:v>850</c:v>
                </c:pt>
                <c:pt idx="56">
                  <c:v>800</c:v>
                </c:pt>
                <c:pt idx="57">
                  <c:v>750</c:v>
                </c:pt>
                <c:pt idx="58">
                  <c:v>710</c:v>
                </c:pt>
                <c:pt idx="59">
                  <c:v>670</c:v>
                </c:pt>
                <c:pt idx="60">
                  <c:v>630</c:v>
                </c:pt>
                <c:pt idx="61">
                  <c:v>600</c:v>
                </c:pt>
                <c:pt idx="62">
                  <c:v>560</c:v>
                </c:pt>
                <c:pt idx="63">
                  <c:v>530</c:v>
                </c:pt>
                <c:pt idx="64">
                  <c:v>500</c:v>
                </c:pt>
                <c:pt idx="65">
                  <c:v>475</c:v>
                </c:pt>
                <c:pt idx="66">
                  <c:v>450</c:v>
                </c:pt>
                <c:pt idx="67">
                  <c:v>425</c:v>
                </c:pt>
                <c:pt idx="68">
                  <c:v>400</c:v>
                </c:pt>
                <c:pt idx="69">
                  <c:v>375</c:v>
                </c:pt>
                <c:pt idx="70">
                  <c:v>355</c:v>
                </c:pt>
                <c:pt idx="71">
                  <c:v>335</c:v>
                </c:pt>
                <c:pt idx="72">
                  <c:v>315</c:v>
                </c:pt>
                <c:pt idx="73">
                  <c:v>300</c:v>
                </c:pt>
                <c:pt idx="74">
                  <c:v>280</c:v>
                </c:pt>
                <c:pt idx="75">
                  <c:v>265</c:v>
                </c:pt>
                <c:pt idx="76">
                  <c:v>250</c:v>
                </c:pt>
                <c:pt idx="77">
                  <c:v>236</c:v>
                </c:pt>
                <c:pt idx="78">
                  <c:v>224</c:v>
                </c:pt>
                <c:pt idx="79">
                  <c:v>212</c:v>
                </c:pt>
                <c:pt idx="80">
                  <c:v>200</c:v>
                </c:pt>
                <c:pt idx="81">
                  <c:v>190</c:v>
                </c:pt>
                <c:pt idx="82">
                  <c:v>180</c:v>
                </c:pt>
                <c:pt idx="83">
                  <c:v>170</c:v>
                </c:pt>
                <c:pt idx="84">
                  <c:v>160</c:v>
                </c:pt>
                <c:pt idx="85">
                  <c:v>150</c:v>
                </c:pt>
                <c:pt idx="86">
                  <c:v>140</c:v>
                </c:pt>
                <c:pt idx="87">
                  <c:v>132</c:v>
                </c:pt>
                <c:pt idx="88">
                  <c:v>125</c:v>
                </c:pt>
                <c:pt idx="89">
                  <c:v>118</c:v>
                </c:pt>
                <c:pt idx="90">
                  <c:v>112</c:v>
                </c:pt>
                <c:pt idx="91">
                  <c:v>106</c:v>
                </c:pt>
                <c:pt idx="92">
                  <c:v>100</c:v>
                </c:pt>
                <c:pt idx="93">
                  <c:v>95</c:v>
                </c:pt>
                <c:pt idx="94">
                  <c:v>90</c:v>
                </c:pt>
                <c:pt idx="95">
                  <c:v>85</c:v>
                </c:pt>
                <c:pt idx="96">
                  <c:v>80</c:v>
                </c:pt>
                <c:pt idx="97">
                  <c:v>75</c:v>
                </c:pt>
                <c:pt idx="98">
                  <c:v>71</c:v>
                </c:pt>
                <c:pt idx="99">
                  <c:v>67</c:v>
                </c:pt>
                <c:pt idx="100">
                  <c:v>63</c:v>
                </c:pt>
                <c:pt idx="101">
                  <c:v>60</c:v>
                </c:pt>
                <c:pt idx="102">
                  <c:v>56</c:v>
                </c:pt>
                <c:pt idx="103">
                  <c:v>53</c:v>
                </c:pt>
                <c:pt idx="104">
                  <c:v>50</c:v>
                </c:pt>
              </c:numCache>
            </c:numRef>
          </c:xVal>
          <c:yVal>
            <c:numRef>
              <c:f>DUT!$E$36:$E$140</c:f>
              <c:numCache>
                <c:formatCode>General</c:formatCode>
                <c:ptCount val="105"/>
                <c:pt idx="0">
                  <c:v>88.01</c:v>
                </c:pt>
                <c:pt idx="1">
                  <c:v>87.93</c:v>
                </c:pt>
                <c:pt idx="2">
                  <c:v>87.85</c:v>
                </c:pt>
                <c:pt idx="3">
                  <c:v>87.37</c:v>
                </c:pt>
                <c:pt idx="4">
                  <c:v>86.43</c:v>
                </c:pt>
                <c:pt idx="5">
                  <c:v>85.54</c:v>
                </c:pt>
                <c:pt idx="6">
                  <c:v>85.43</c:v>
                </c:pt>
                <c:pt idx="7">
                  <c:v>86.02</c:v>
                </c:pt>
                <c:pt idx="8">
                  <c:v>86.58</c:v>
                </c:pt>
                <c:pt idx="9">
                  <c:v>86.81</c:v>
                </c:pt>
                <c:pt idx="10">
                  <c:v>86.79</c:v>
                </c:pt>
                <c:pt idx="11">
                  <c:v>86.49</c:v>
                </c:pt>
                <c:pt idx="12">
                  <c:v>85.94</c:v>
                </c:pt>
                <c:pt idx="13">
                  <c:v>85.2</c:v>
                </c:pt>
                <c:pt idx="14">
                  <c:v>84.66</c:v>
                </c:pt>
                <c:pt idx="15">
                  <c:v>84.49</c:v>
                </c:pt>
                <c:pt idx="16">
                  <c:v>84.61</c:v>
                </c:pt>
                <c:pt idx="17">
                  <c:v>84.99</c:v>
                </c:pt>
                <c:pt idx="18">
                  <c:v>85.39</c:v>
                </c:pt>
                <c:pt idx="19">
                  <c:v>85.61</c:v>
                </c:pt>
                <c:pt idx="20">
                  <c:v>85.43</c:v>
                </c:pt>
                <c:pt idx="21">
                  <c:v>84.96</c:v>
                </c:pt>
                <c:pt idx="22">
                  <c:v>84.85</c:v>
                </c:pt>
                <c:pt idx="23">
                  <c:v>85.16</c:v>
                </c:pt>
                <c:pt idx="24">
                  <c:v>85.35</c:v>
                </c:pt>
                <c:pt idx="25">
                  <c:v>85.19</c:v>
                </c:pt>
                <c:pt idx="26">
                  <c:v>85.01</c:v>
                </c:pt>
                <c:pt idx="27">
                  <c:v>85.15</c:v>
                </c:pt>
                <c:pt idx="28">
                  <c:v>85.13</c:v>
                </c:pt>
                <c:pt idx="29">
                  <c:v>84.69</c:v>
                </c:pt>
                <c:pt idx="30">
                  <c:v>84.3</c:v>
                </c:pt>
                <c:pt idx="31">
                  <c:v>84.23</c:v>
                </c:pt>
                <c:pt idx="32">
                  <c:v>84.43</c:v>
                </c:pt>
                <c:pt idx="33">
                  <c:v>84.63</c:v>
                </c:pt>
                <c:pt idx="34">
                  <c:v>84.58</c:v>
                </c:pt>
                <c:pt idx="35">
                  <c:v>84.21</c:v>
                </c:pt>
                <c:pt idx="36">
                  <c:v>83.74</c:v>
                </c:pt>
                <c:pt idx="37">
                  <c:v>83.72</c:v>
                </c:pt>
                <c:pt idx="38">
                  <c:v>84.21</c:v>
                </c:pt>
                <c:pt idx="39">
                  <c:v>84.78</c:v>
                </c:pt>
                <c:pt idx="40">
                  <c:v>85.27</c:v>
                </c:pt>
                <c:pt idx="41">
                  <c:v>85.62</c:v>
                </c:pt>
                <c:pt idx="42">
                  <c:v>85.73</c:v>
                </c:pt>
                <c:pt idx="43">
                  <c:v>85.6</c:v>
                </c:pt>
                <c:pt idx="44">
                  <c:v>85.29</c:v>
                </c:pt>
                <c:pt idx="45">
                  <c:v>84.68</c:v>
                </c:pt>
                <c:pt idx="46">
                  <c:v>83.66</c:v>
                </c:pt>
                <c:pt idx="47">
                  <c:v>82.71</c:v>
                </c:pt>
                <c:pt idx="48">
                  <c:v>82.92</c:v>
                </c:pt>
                <c:pt idx="49">
                  <c:v>84.03</c:v>
                </c:pt>
                <c:pt idx="50">
                  <c:v>84.98</c:v>
                </c:pt>
                <c:pt idx="51">
                  <c:v>85.65</c:v>
                </c:pt>
                <c:pt idx="52">
                  <c:v>86.17</c:v>
                </c:pt>
                <c:pt idx="53">
                  <c:v>86.52</c:v>
                </c:pt>
                <c:pt idx="54">
                  <c:v>86.54</c:v>
                </c:pt>
                <c:pt idx="55">
                  <c:v>86.26</c:v>
                </c:pt>
                <c:pt idx="56">
                  <c:v>86.03</c:v>
                </c:pt>
                <c:pt idx="57">
                  <c:v>86.15</c:v>
                </c:pt>
                <c:pt idx="58">
                  <c:v>86.49</c:v>
                </c:pt>
                <c:pt idx="59">
                  <c:v>86.61</c:v>
                </c:pt>
                <c:pt idx="60">
                  <c:v>86.34</c:v>
                </c:pt>
                <c:pt idx="61">
                  <c:v>85.86</c:v>
                </c:pt>
                <c:pt idx="62">
                  <c:v>85.46</c:v>
                </c:pt>
                <c:pt idx="63">
                  <c:v>85.29</c:v>
                </c:pt>
                <c:pt idx="64">
                  <c:v>85.23</c:v>
                </c:pt>
                <c:pt idx="65">
                  <c:v>85.18</c:v>
                </c:pt>
                <c:pt idx="66">
                  <c:v>85.22</c:v>
                </c:pt>
                <c:pt idx="67">
                  <c:v>85.4</c:v>
                </c:pt>
                <c:pt idx="68">
                  <c:v>85.62</c:v>
                </c:pt>
                <c:pt idx="69">
                  <c:v>85.75</c:v>
                </c:pt>
                <c:pt idx="70">
                  <c:v>85.8</c:v>
                </c:pt>
                <c:pt idx="71">
                  <c:v>85.77</c:v>
                </c:pt>
                <c:pt idx="72">
                  <c:v>85.55</c:v>
                </c:pt>
                <c:pt idx="73">
                  <c:v>85.04</c:v>
                </c:pt>
                <c:pt idx="74">
                  <c:v>84.27</c:v>
                </c:pt>
                <c:pt idx="75">
                  <c:v>83.36</c:v>
                </c:pt>
                <c:pt idx="76">
                  <c:v>82.54</c:v>
                </c:pt>
                <c:pt idx="77">
                  <c:v>81.98</c:v>
                </c:pt>
                <c:pt idx="78">
                  <c:v>81.680000000000007</c:v>
                </c:pt>
                <c:pt idx="79">
                  <c:v>81.59</c:v>
                </c:pt>
                <c:pt idx="80">
                  <c:v>81.62</c:v>
                </c:pt>
                <c:pt idx="81">
                  <c:v>81.790000000000006</c:v>
                </c:pt>
                <c:pt idx="82">
                  <c:v>82.13</c:v>
                </c:pt>
                <c:pt idx="83">
                  <c:v>82.56</c:v>
                </c:pt>
                <c:pt idx="84">
                  <c:v>82.95</c:v>
                </c:pt>
                <c:pt idx="85">
                  <c:v>83.29</c:v>
                </c:pt>
                <c:pt idx="86">
                  <c:v>83.67</c:v>
                </c:pt>
                <c:pt idx="87">
                  <c:v>84.18</c:v>
                </c:pt>
                <c:pt idx="88">
                  <c:v>84.81</c:v>
                </c:pt>
                <c:pt idx="89">
                  <c:v>85.36</c:v>
                </c:pt>
                <c:pt idx="90">
                  <c:v>85.58</c:v>
                </c:pt>
                <c:pt idx="91">
                  <c:v>85.45</c:v>
                </c:pt>
                <c:pt idx="92">
                  <c:v>85.21</c:v>
                </c:pt>
                <c:pt idx="93">
                  <c:v>85.08</c:v>
                </c:pt>
                <c:pt idx="94">
                  <c:v>85.05</c:v>
                </c:pt>
                <c:pt idx="95">
                  <c:v>85.05</c:v>
                </c:pt>
                <c:pt idx="96">
                  <c:v>85.19</c:v>
                </c:pt>
                <c:pt idx="97">
                  <c:v>85.64</c:v>
                </c:pt>
                <c:pt idx="98">
                  <c:v>86.51</c:v>
                </c:pt>
                <c:pt idx="99">
                  <c:v>87.52</c:v>
                </c:pt>
                <c:pt idx="100">
                  <c:v>88.27</c:v>
                </c:pt>
                <c:pt idx="101">
                  <c:v>88.5</c:v>
                </c:pt>
                <c:pt idx="102">
                  <c:v>88.03</c:v>
                </c:pt>
                <c:pt idx="103">
                  <c:v>86.94</c:v>
                </c:pt>
                <c:pt idx="104">
                  <c:v>83.18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E87-43EA-8802-919D174A0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288832"/>
        <c:axId val="189290752"/>
      </c:scatterChart>
      <c:valAx>
        <c:axId val="189288832"/>
        <c:scaling>
          <c:logBase val="10"/>
          <c:orientation val="minMax"/>
          <c:max val="20000"/>
          <c:min val="5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altLang="en-US"/>
                  <a:t>Frequency (Hz)</a:t>
                </a:r>
              </a:p>
            </c:rich>
          </c:tx>
          <c:layout>
            <c:manualLayout>
              <c:xMode val="edge"/>
              <c:yMode val="edge"/>
              <c:x val="0.45058387952902612"/>
              <c:y val="0.933927766071494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189290752"/>
        <c:crosses val="autoZero"/>
        <c:crossBetween val="midCat"/>
      </c:valAx>
      <c:valAx>
        <c:axId val="189290752"/>
        <c:scaling>
          <c:orientation val="minMax"/>
          <c:max val="100"/>
          <c:min val="70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altLang="en-US"/>
                  <a:t>dB</a:t>
                </a:r>
              </a:p>
            </c:rich>
          </c:tx>
          <c:layout>
            <c:manualLayout>
              <c:xMode val="edge"/>
              <c:yMode val="edge"/>
              <c:x val="1.75586152289623E-2"/>
              <c:y val="7.4271561125281882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189288832"/>
        <c:crosses val="autoZero"/>
        <c:crossBetween val="midCat"/>
      </c:valAx>
    </c:plotArea>
    <c:legend>
      <c:legendPos val="t"/>
      <c:overlay val="0"/>
      <c:txPr>
        <a:bodyPr/>
        <a:lstStyle/>
        <a:p>
          <a:pPr>
            <a:defRPr sz="920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zh-CN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en-US" altLang="en-US"/>
              <a:t>Delta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9287766400172239E-2"/>
          <c:y val="0.1405392773382822"/>
          <c:w val="0.90781097278917677"/>
          <c:h val="0.70962212379217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DUT!$I$35</c:f>
              <c:strCache>
                <c:ptCount val="1"/>
                <c:pt idx="0">
                  <c:v>Final Delta</c:v>
                </c:pt>
              </c:strCache>
            </c:strRef>
          </c:tx>
          <c:invertIfNegative val="0"/>
          <c:cat>
            <c:numLit>
              <c:formatCode>General</c:formatCode>
              <c:ptCount val="105"/>
              <c:pt idx="0">
                <c:v>20000</c:v>
              </c:pt>
              <c:pt idx="1">
                <c:v>19000</c:v>
              </c:pt>
              <c:pt idx="2">
                <c:v>18000</c:v>
              </c:pt>
              <c:pt idx="3">
                <c:v>17000</c:v>
              </c:pt>
              <c:pt idx="4">
                <c:v>16000</c:v>
              </c:pt>
              <c:pt idx="5">
                <c:v>15000</c:v>
              </c:pt>
              <c:pt idx="6">
                <c:v>14000</c:v>
              </c:pt>
              <c:pt idx="7">
                <c:v>13200</c:v>
              </c:pt>
              <c:pt idx="8">
                <c:v>12500</c:v>
              </c:pt>
              <c:pt idx="9">
                <c:v>11800</c:v>
              </c:pt>
              <c:pt idx="10">
                <c:v>11200</c:v>
              </c:pt>
              <c:pt idx="11">
                <c:v>10600</c:v>
              </c:pt>
              <c:pt idx="12">
                <c:v>10000</c:v>
              </c:pt>
              <c:pt idx="13">
                <c:v>9500</c:v>
              </c:pt>
              <c:pt idx="14">
                <c:v>9000</c:v>
              </c:pt>
              <c:pt idx="15">
                <c:v>8500</c:v>
              </c:pt>
              <c:pt idx="16">
                <c:v>8000</c:v>
              </c:pt>
              <c:pt idx="17">
                <c:v>7500</c:v>
              </c:pt>
              <c:pt idx="18">
                <c:v>7100</c:v>
              </c:pt>
              <c:pt idx="19">
                <c:v>6700</c:v>
              </c:pt>
              <c:pt idx="20">
                <c:v>6300</c:v>
              </c:pt>
              <c:pt idx="21">
                <c:v>6000</c:v>
              </c:pt>
              <c:pt idx="22">
                <c:v>5600</c:v>
              </c:pt>
              <c:pt idx="23">
                <c:v>5300</c:v>
              </c:pt>
              <c:pt idx="24">
                <c:v>5000</c:v>
              </c:pt>
              <c:pt idx="25">
                <c:v>4750</c:v>
              </c:pt>
              <c:pt idx="26">
                <c:v>4500</c:v>
              </c:pt>
              <c:pt idx="27">
                <c:v>4250</c:v>
              </c:pt>
              <c:pt idx="28">
                <c:v>4000</c:v>
              </c:pt>
              <c:pt idx="29">
                <c:v>3750</c:v>
              </c:pt>
              <c:pt idx="30">
                <c:v>3550</c:v>
              </c:pt>
              <c:pt idx="31">
                <c:v>3350</c:v>
              </c:pt>
              <c:pt idx="32">
                <c:v>3150</c:v>
              </c:pt>
              <c:pt idx="33">
                <c:v>3000</c:v>
              </c:pt>
              <c:pt idx="34">
                <c:v>2800</c:v>
              </c:pt>
              <c:pt idx="35">
                <c:v>2650</c:v>
              </c:pt>
              <c:pt idx="36">
                <c:v>2500</c:v>
              </c:pt>
              <c:pt idx="37">
                <c:v>2360</c:v>
              </c:pt>
              <c:pt idx="38">
                <c:v>2240</c:v>
              </c:pt>
              <c:pt idx="39">
                <c:v>2120</c:v>
              </c:pt>
              <c:pt idx="40">
                <c:v>2000</c:v>
              </c:pt>
              <c:pt idx="41">
                <c:v>1900</c:v>
              </c:pt>
              <c:pt idx="42">
                <c:v>1800</c:v>
              </c:pt>
              <c:pt idx="43">
                <c:v>1700</c:v>
              </c:pt>
              <c:pt idx="44">
                <c:v>1600</c:v>
              </c:pt>
              <c:pt idx="45">
                <c:v>1500</c:v>
              </c:pt>
              <c:pt idx="46">
                <c:v>1400</c:v>
              </c:pt>
              <c:pt idx="47">
                <c:v>1320</c:v>
              </c:pt>
              <c:pt idx="48">
                <c:v>1250</c:v>
              </c:pt>
              <c:pt idx="49">
                <c:v>1180</c:v>
              </c:pt>
              <c:pt idx="50">
                <c:v>1120</c:v>
              </c:pt>
              <c:pt idx="51">
                <c:v>1060</c:v>
              </c:pt>
              <c:pt idx="52">
                <c:v>1000</c:v>
              </c:pt>
              <c:pt idx="53">
                <c:v>950</c:v>
              </c:pt>
              <c:pt idx="54">
                <c:v>900</c:v>
              </c:pt>
              <c:pt idx="55">
                <c:v>850</c:v>
              </c:pt>
              <c:pt idx="56">
                <c:v>800</c:v>
              </c:pt>
              <c:pt idx="57">
                <c:v>750</c:v>
              </c:pt>
              <c:pt idx="58">
                <c:v>710</c:v>
              </c:pt>
              <c:pt idx="59">
                <c:v>670</c:v>
              </c:pt>
              <c:pt idx="60">
                <c:v>630</c:v>
              </c:pt>
              <c:pt idx="61">
                <c:v>600</c:v>
              </c:pt>
              <c:pt idx="62">
                <c:v>560</c:v>
              </c:pt>
              <c:pt idx="63">
                <c:v>530</c:v>
              </c:pt>
              <c:pt idx="64">
                <c:v>500</c:v>
              </c:pt>
              <c:pt idx="65">
                <c:v>475</c:v>
              </c:pt>
              <c:pt idx="66">
                <c:v>450</c:v>
              </c:pt>
              <c:pt idx="67">
                <c:v>425</c:v>
              </c:pt>
              <c:pt idx="68">
                <c:v>400</c:v>
              </c:pt>
              <c:pt idx="69">
                <c:v>375</c:v>
              </c:pt>
              <c:pt idx="70">
                <c:v>355</c:v>
              </c:pt>
              <c:pt idx="71">
                <c:v>335</c:v>
              </c:pt>
              <c:pt idx="72">
                <c:v>315</c:v>
              </c:pt>
              <c:pt idx="73">
                <c:v>300</c:v>
              </c:pt>
              <c:pt idx="74">
                <c:v>280</c:v>
              </c:pt>
              <c:pt idx="75">
                <c:v>265</c:v>
              </c:pt>
              <c:pt idx="76">
                <c:v>250</c:v>
              </c:pt>
              <c:pt idx="77">
                <c:v>236</c:v>
              </c:pt>
              <c:pt idx="78">
                <c:v>224</c:v>
              </c:pt>
              <c:pt idx="79">
                <c:v>212</c:v>
              </c:pt>
              <c:pt idx="80">
                <c:v>200</c:v>
              </c:pt>
              <c:pt idx="81">
                <c:v>190</c:v>
              </c:pt>
              <c:pt idx="82">
                <c:v>180</c:v>
              </c:pt>
              <c:pt idx="83">
                <c:v>170</c:v>
              </c:pt>
              <c:pt idx="84">
                <c:v>160</c:v>
              </c:pt>
              <c:pt idx="85">
                <c:v>150</c:v>
              </c:pt>
              <c:pt idx="86">
                <c:v>140</c:v>
              </c:pt>
              <c:pt idx="87">
                <c:v>132</c:v>
              </c:pt>
              <c:pt idx="88">
                <c:v>125</c:v>
              </c:pt>
              <c:pt idx="89">
                <c:v>118</c:v>
              </c:pt>
              <c:pt idx="90">
                <c:v>112</c:v>
              </c:pt>
              <c:pt idx="91">
                <c:v>106</c:v>
              </c:pt>
              <c:pt idx="92">
                <c:v>100</c:v>
              </c:pt>
              <c:pt idx="93">
                <c:v>95</c:v>
              </c:pt>
              <c:pt idx="94">
                <c:v>90</c:v>
              </c:pt>
              <c:pt idx="95">
                <c:v>85</c:v>
              </c:pt>
              <c:pt idx="96">
                <c:v>80</c:v>
              </c:pt>
              <c:pt idx="97">
                <c:v>75</c:v>
              </c:pt>
              <c:pt idx="98">
                <c:v>71</c:v>
              </c:pt>
              <c:pt idx="99">
                <c:v>67</c:v>
              </c:pt>
              <c:pt idx="100">
                <c:v>63</c:v>
              </c:pt>
              <c:pt idx="101">
                <c:v>60</c:v>
              </c:pt>
              <c:pt idx="102">
                <c:v>56</c:v>
              </c:pt>
              <c:pt idx="103">
                <c:v>53</c:v>
              </c:pt>
              <c:pt idx="104">
                <c:v>50</c:v>
              </c:pt>
            </c:numLit>
          </c:cat>
          <c:val>
            <c:numRef>
              <c:f>DUT!$I$36:$I$140</c:f>
              <c:numCache>
                <c:formatCode>General</c:formatCode>
                <c:ptCount val="105"/>
                <c:pt idx="0">
                  <c:v>-4.75</c:v>
                </c:pt>
                <c:pt idx="1">
                  <c:v>-2.5300000000000011</c:v>
                </c:pt>
                <c:pt idx="2">
                  <c:v>-1.2999999999999972</c:v>
                </c:pt>
                <c:pt idx="3">
                  <c:v>-0.32000000000000739</c:v>
                </c:pt>
                <c:pt idx="4">
                  <c:v>0.24000000000002331</c:v>
                </c:pt>
                <c:pt idx="5">
                  <c:v>0.5899999999999892</c:v>
                </c:pt>
                <c:pt idx="6">
                  <c:v>0.65999999999999659</c:v>
                </c:pt>
                <c:pt idx="7">
                  <c:v>0.48000000000000398</c:v>
                </c:pt>
                <c:pt idx="8">
                  <c:v>0.26999999999999602</c:v>
                </c:pt>
                <c:pt idx="9">
                  <c:v>0.16999999999998749</c:v>
                </c:pt>
                <c:pt idx="10">
                  <c:v>0.1600000000000108</c:v>
                </c:pt>
                <c:pt idx="11">
                  <c:v>0.17000000000000171</c:v>
                </c:pt>
                <c:pt idx="12">
                  <c:v>0.14000000000000057</c:v>
                </c:pt>
                <c:pt idx="13">
                  <c:v>9.0000000000003411E-2</c:v>
                </c:pt>
                <c:pt idx="14">
                  <c:v>7.000000000000739E-2</c:v>
                </c:pt>
                <c:pt idx="15">
                  <c:v>7.9999999999998295E-2</c:v>
                </c:pt>
                <c:pt idx="16">
                  <c:v>5.0000000000011369E-2</c:v>
                </c:pt>
                <c:pt idx="17">
                  <c:v>3.9999999999992042E-2</c:v>
                </c:pt>
                <c:pt idx="18">
                  <c:v>0.16999999999998749</c:v>
                </c:pt>
                <c:pt idx="19">
                  <c:v>0.42999999999999261</c:v>
                </c:pt>
                <c:pt idx="20">
                  <c:v>0.65000000000000568</c:v>
                </c:pt>
                <c:pt idx="21">
                  <c:v>0.65000000000000568</c:v>
                </c:pt>
                <c:pt idx="22">
                  <c:v>0.41999999999998749</c:v>
                </c:pt>
                <c:pt idx="23">
                  <c:v>0.28999999999999204</c:v>
                </c:pt>
                <c:pt idx="24">
                  <c:v>0.29000000000000625</c:v>
                </c:pt>
                <c:pt idx="25">
                  <c:v>0.25999999999999091</c:v>
                </c:pt>
                <c:pt idx="26">
                  <c:v>0.18000000000000682</c:v>
                </c:pt>
                <c:pt idx="27">
                  <c:v>0.17000000000001592</c:v>
                </c:pt>
                <c:pt idx="28">
                  <c:v>0.23999999999999488</c:v>
                </c:pt>
                <c:pt idx="29">
                  <c:v>0.30999999999998806</c:v>
                </c:pt>
                <c:pt idx="30">
                  <c:v>0.39000000000000057</c:v>
                </c:pt>
                <c:pt idx="31">
                  <c:v>0.43000000000000682</c:v>
                </c:pt>
                <c:pt idx="32">
                  <c:v>0.42000000000001592</c:v>
                </c:pt>
                <c:pt idx="33">
                  <c:v>0.37999999999999545</c:v>
                </c:pt>
                <c:pt idx="34">
                  <c:v>0.36999999999999034</c:v>
                </c:pt>
                <c:pt idx="35">
                  <c:v>0.29999999999998295</c:v>
                </c:pt>
                <c:pt idx="36">
                  <c:v>0.14000000000000057</c:v>
                </c:pt>
                <c:pt idx="37">
                  <c:v>3.0000000000001137E-2</c:v>
                </c:pt>
                <c:pt idx="38">
                  <c:v>7.9999999999984084E-2</c:v>
                </c:pt>
                <c:pt idx="39">
                  <c:v>0.12999999999999545</c:v>
                </c:pt>
                <c:pt idx="40">
                  <c:v>0.10000000000000853</c:v>
                </c:pt>
                <c:pt idx="41">
                  <c:v>4.0000000000006253E-2</c:v>
                </c:pt>
                <c:pt idx="42">
                  <c:v>9.0000000000003411E-2</c:v>
                </c:pt>
                <c:pt idx="43">
                  <c:v>0.18000000000000682</c:v>
                </c:pt>
                <c:pt idx="44">
                  <c:v>0.25000000000001421</c:v>
                </c:pt>
                <c:pt idx="45">
                  <c:v>0.29000000000000625</c:v>
                </c:pt>
                <c:pt idx="46">
                  <c:v>0.32999999999999829</c:v>
                </c:pt>
                <c:pt idx="47">
                  <c:v>0.51999999999999602</c:v>
                </c:pt>
                <c:pt idx="48">
                  <c:v>0.67999999999999261</c:v>
                </c:pt>
                <c:pt idx="49">
                  <c:v>0.71999999999999886</c:v>
                </c:pt>
                <c:pt idx="50">
                  <c:v>0.60999999999999943</c:v>
                </c:pt>
                <c:pt idx="51">
                  <c:v>0.38000000000000966</c:v>
                </c:pt>
                <c:pt idx="52">
                  <c:v>0.18000000000000682</c:v>
                </c:pt>
                <c:pt idx="53">
                  <c:v>7.9999999999984084E-2</c:v>
                </c:pt>
                <c:pt idx="54">
                  <c:v>0.13000000000000966</c:v>
                </c:pt>
                <c:pt idx="55">
                  <c:v>0.20999999999999375</c:v>
                </c:pt>
                <c:pt idx="56">
                  <c:v>0.26999999999999602</c:v>
                </c:pt>
                <c:pt idx="57">
                  <c:v>0.27000000000001023</c:v>
                </c:pt>
                <c:pt idx="58">
                  <c:v>0.28999999999999204</c:v>
                </c:pt>
                <c:pt idx="59">
                  <c:v>0.34999999999999432</c:v>
                </c:pt>
                <c:pt idx="60">
                  <c:v>0.42000000000000171</c:v>
                </c:pt>
                <c:pt idx="61">
                  <c:v>0.46999999999999886</c:v>
                </c:pt>
                <c:pt idx="62">
                  <c:v>0.46999999999998465</c:v>
                </c:pt>
                <c:pt idx="63">
                  <c:v>0.42000000000000171</c:v>
                </c:pt>
                <c:pt idx="64">
                  <c:v>0.34000000000000341</c:v>
                </c:pt>
                <c:pt idx="65">
                  <c:v>0.30000000000001137</c:v>
                </c:pt>
                <c:pt idx="66">
                  <c:v>0.32999999999999829</c:v>
                </c:pt>
                <c:pt idx="67">
                  <c:v>0.43000000000000682</c:v>
                </c:pt>
                <c:pt idx="68">
                  <c:v>0.46000000000000796</c:v>
                </c:pt>
                <c:pt idx="69">
                  <c:v>0.36999999999999034</c:v>
                </c:pt>
                <c:pt idx="70">
                  <c:v>0.28999999999999204</c:v>
                </c:pt>
                <c:pt idx="71">
                  <c:v>0.28999999999999204</c:v>
                </c:pt>
                <c:pt idx="72">
                  <c:v>0.32999999999998408</c:v>
                </c:pt>
                <c:pt idx="73">
                  <c:v>0.35999999999999943</c:v>
                </c:pt>
                <c:pt idx="74">
                  <c:v>0.37000000000000455</c:v>
                </c:pt>
                <c:pt idx="75">
                  <c:v>0.31000000000000227</c:v>
                </c:pt>
                <c:pt idx="76">
                  <c:v>0.28000000000000114</c:v>
                </c:pt>
                <c:pt idx="77">
                  <c:v>0.29000000000000625</c:v>
                </c:pt>
                <c:pt idx="78">
                  <c:v>0.29000000000000625</c:v>
                </c:pt>
                <c:pt idx="79">
                  <c:v>0.28999999999999204</c:v>
                </c:pt>
                <c:pt idx="80">
                  <c:v>0.26000000000000512</c:v>
                </c:pt>
                <c:pt idx="81">
                  <c:v>0.18999999999999773</c:v>
                </c:pt>
                <c:pt idx="82">
                  <c:v>0.14000000000000057</c:v>
                </c:pt>
                <c:pt idx="83">
                  <c:v>6.0000000000002274E-2</c:v>
                </c:pt>
                <c:pt idx="84">
                  <c:v>-5.9999999999988063E-2</c:v>
                </c:pt>
                <c:pt idx="85">
                  <c:v>-0.20999999999999375</c:v>
                </c:pt>
                <c:pt idx="86">
                  <c:v>-0.30999999999998806</c:v>
                </c:pt>
                <c:pt idx="87">
                  <c:v>-0.21999999999999886</c:v>
                </c:pt>
                <c:pt idx="88">
                  <c:v>7.9999999999998295E-2</c:v>
                </c:pt>
                <c:pt idx="89">
                  <c:v>0.42999999999999261</c:v>
                </c:pt>
                <c:pt idx="90">
                  <c:v>0.65999999999999659</c:v>
                </c:pt>
                <c:pt idx="91">
                  <c:v>0.75</c:v>
                </c:pt>
                <c:pt idx="92">
                  <c:v>0.84999999999999432</c:v>
                </c:pt>
                <c:pt idx="93">
                  <c:v>0.68000000000000682</c:v>
                </c:pt>
                <c:pt idx="94">
                  <c:v>-0.18999999999999773</c:v>
                </c:pt>
                <c:pt idx="95">
                  <c:v>-1.3600000000000136</c:v>
                </c:pt>
                <c:pt idx="96">
                  <c:v>-1.8900000000000006</c:v>
                </c:pt>
                <c:pt idx="97">
                  <c:v>-1.1799999999999926</c:v>
                </c:pt>
                <c:pt idx="98">
                  <c:v>0.3200000000000216</c:v>
                </c:pt>
                <c:pt idx="99">
                  <c:v>1.4000000000000057</c:v>
                </c:pt>
                <c:pt idx="100">
                  <c:v>1.6200000000000045</c:v>
                </c:pt>
                <c:pt idx="101">
                  <c:v>1.4399999999999977</c:v>
                </c:pt>
                <c:pt idx="102">
                  <c:v>1.1200000000000045</c:v>
                </c:pt>
                <c:pt idx="103">
                  <c:v>0.70999999999999375</c:v>
                </c:pt>
                <c:pt idx="104">
                  <c:v>0.32000000000000739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A-48F2-869F-D42DF745A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981824"/>
        <c:axId val="213984000"/>
      </c:barChart>
      <c:catAx>
        <c:axId val="21398182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altLang="en-US"/>
                  <a:t>Frequency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213984000"/>
        <c:crossesAt val="0"/>
        <c:auto val="1"/>
        <c:lblAlgn val="ctr"/>
        <c:lblOffset val="100"/>
        <c:tickLblSkip val="2"/>
        <c:tickMarkSkip val="10"/>
        <c:noMultiLvlLbl val="0"/>
      </c:catAx>
      <c:valAx>
        <c:axId val="213984000"/>
        <c:scaling>
          <c:orientation val="minMax"/>
          <c:max val="4"/>
          <c:min val="-4"/>
        </c:scaling>
        <c:delete val="0"/>
        <c:axPos val="r"/>
        <c:majorGridlines/>
        <c:min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altLang="en-US"/>
                  <a:t>dB</a:t>
                </a:r>
              </a:p>
            </c:rich>
          </c:tx>
          <c:layout>
            <c:manualLayout>
              <c:xMode val="edge"/>
              <c:yMode val="edge"/>
              <c:x val="2.5772078769483456E-2"/>
              <c:y val="4.3070250021564206E-2"/>
            </c:manualLayout>
          </c:layout>
          <c:overlay val="0"/>
        </c:title>
        <c:numFmt formatCode="General" sourceLinked="1"/>
        <c:majorTickMark val="none"/>
        <c:minorTickMark val="none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21398182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58117435739526957"/>
          <c:y val="5.4499525587470579E-2"/>
          <c:w val="0.40989178726960968"/>
          <c:h val="5.8056510541816236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zh-CN"/>
    </a:p>
  </c:txPr>
  <c:printSettings>
    <c:headerFooter/>
    <c:pageMargins b="0.75000000000001199" l="0.70000000000000062" r="0.70000000000000062" t="0.750000000000011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647700</xdr:colOff>
      <xdr:row>21</xdr:row>
      <xdr:rowOff>57150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20</xdr:col>
      <xdr:colOff>647700</xdr:colOff>
      <xdr:row>21</xdr:row>
      <xdr:rowOff>57150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3:U140"/>
  <sheetViews>
    <sheetView showGridLines="0" tabSelected="1" zoomScale="85" zoomScaleNormal="85" workbookViewId="0">
      <pane xSplit="1" ySplit="1" topLeftCell="B2" activePane="bottomRight" state="frozen"/>
      <selection activeCell="E53" sqref="E53"/>
      <selection pane="topRight" activeCell="E53" sqref="E53"/>
      <selection pane="bottomLeft" activeCell="E53" sqref="E53"/>
      <selection pane="bottomRight" activeCell="L43" sqref="L43"/>
    </sheetView>
  </sheetViews>
  <sheetFormatPr defaultColWidth="10.25" defaultRowHeight="13.5"/>
  <cols>
    <col min="1" max="1" width="9" style="1" customWidth="1"/>
    <col min="2" max="16384" width="10.25" style="1"/>
  </cols>
  <sheetData>
    <row r="23" spans="3:21" ht="14.25" thickBot="1"/>
    <row r="24" spans="3:21">
      <c r="C24" s="21"/>
      <c r="D24" s="8"/>
      <c r="E24" s="58"/>
      <c r="F24" s="59"/>
      <c r="G24" s="13" t="s">
        <v>1</v>
      </c>
      <c r="N24" s="7"/>
      <c r="O24" s="21"/>
      <c r="P24" s="43"/>
      <c r="Q24" s="43"/>
      <c r="R24" s="44"/>
      <c r="S24" s="55" t="s">
        <v>54</v>
      </c>
      <c r="T24" s="55"/>
    </row>
    <row r="25" spans="3:21" ht="15">
      <c r="C25" s="60" t="s">
        <v>11</v>
      </c>
      <c r="D25" s="61"/>
      <c r="E25" s="23">
        <f>MIN(I38:I132)</f>
        <v>-1.8900000000000006</v>
      </c>
      <c r="F25" s="17" t="str">
        <f>IF(E25&lt;-3,"Fail","Pass")</f>
        <v>Pass</v>
      </c>
      <c r="G25" s="18" t="s">
        <v>8</v>
      </c>
      <c r="N25" s="7"/>
      <c r="O25" s="54" t="s">
        <v>47</v>
      </c>
      <c r="P25" s="52">
        <f>(AVERAGE(Data!E58:E70)-AVERAGE(Data!F58:F70))-(AVERAGE(Data!AU58:AU70)-AVERAGE(Data!AV58:AV70))</f>
        <v>-0.24153846153848235</v>
      </c>
      <c r="Q25" s="2"/>
      <c r="R25" s="51" t="str">
        <f>IF(AND(P25&lt;T25,P25&gt;(0-T25)), "Pass", "Fail")</f>
        <v>Pass</v>
      </c>
      <c r="S25" s="41" t="s">
        <v>53</v>
      </c>
      <c r="T25" s="42">
        <v>1.5</v>
      </c>
      <c r="U25" s="3"/>
    </row>
    <row r="26" spans="3:21" ht="15">
      <c r="C26" s="38"/>
      <c r="D26" s="20"/>
      <c r="E26" s="24"/>
      <c r="F26" s="16"/>
      <c r="G26" s="11"/>
      <c r="N26" s="7"/>
      <c r="O26" s="54" t="s">
        <v>48</v>
      </c>
      <c r="P26" s="52">
        <f>(AVERAGE(Data!H$58:H$70)-AVERAGE(Data!I$58:I$70))-(AVERAGE(Data!AX$58:AX$70)-AVERAGE(Data!AY$58:AY$70))</f>
        <v>-0.74076923076923151</v>
      </c>
      <c r="Q26" s="4"/>
      <c r="R26" s="51" t="str">
        <f t="shared" ref="R26:R30" si="0">IF(AND(P26&lt;T26,P26&gt;(0-T26)), "Pass", "Fail")</f>
        <v>Pass</v>
      </c>
      <c r="S26" s="41" t="s">
        <v>53</v>
      </c>
      <c r="T26" s="42">
        <v>1.5</v>
      </c>
      <c r="U26" s="3"/>
    </row>
    <row r="27" spans="3:21" ht="15" customHeight="1">
      <c r="C27" s="60" t="s">
        <v>2</v>
      </c>
      <c r="D27" s="61"/>
      <c r="E27" s="25">
        <f>MAX(I38:I132)</f>
        <v>0.84999999999999432</v>
      </c>
      <c r="F27" s="17" t="str">
        <f>IF(E27&gt;3,"Fail","Pass")</f>
        <v>Pass</v>
      </c>
      <c r="G27" s="18" t="s">
        <v>3</v>
      </c>
      <c r="N27" s="7"/>
      <c r="O27" s="54" t="s">
        <v>49</v>
      </c>
      <c r="P27" s="52">
        <f>(AVERAGE(Data!K$58:K$70)-AVERAGE(Data!L$58:L$70))-(AVERAGE(Data!BA$58:BA$70)-AVERAGE(Data!BB$58:BB$70))</f>
        <v>-0.8746153846153959</v>
      </c>
      <c r="Q27" s="2"/>
      <c r="R27" s="51" t="str">
        <f t="shared" si="0"/>
        <v>Pass</v>
      </c>
      <c r="S27" s="41" t="s">
        <v>53</v>
      </c>
      <c r="T27" s="42">
        <v>1.5</v>
      </c>
      <c r="U27" s="3"/>
    </row>
    <row r="28" spans="3:21" ht="15">
      <c r="C28" s="38"/>
      <c r="D28" s="20"/>
      <c r="E28" s="26"/>
      <c r="F28" s="16"/>
      <c r="G28" s="18"/>
      <c r="N28" s="7"/>
      <c r="O28" s="54" t="s">
        <v>50</v>
      </c>
      <c r="P28" s="52">
        <f>(AVERAGE(Data!N$58:N$70)-AVERAGE(Data!O$58:O$70))-(AVERAGE(Data!BD$58:BD$70)-AVERAGE(Data!BE$58:BE$70))</f>
        <v>-0.82846153846153925</v>
      </c>
      <c r="Q28" s="2"/>
      <c r="R28" s="51" t="str">
        <f t="shared" si="0"/>
        <v>Pass</v>
      </c>
      <c r="S28" s="41" t="s">
        <v>53</v>
      </c>
      <c r="T28" s="42">
        <v>1.5</v>
      </c>
      <c r="U28" s="3"/>
    </row>
    <row r="29" spans="3:21" ht="15">
      <c r="C29" s="60" t="s">
        <v>6</v>
      </c>
      <c r="D29" s="61"/>
      <c r="E29" s="25">
        <f>AVERAGE(I38:I132)</f>
        <v>0.22378947368421043</v>
      </c>
      <c r="F29" s="17" t="str">
        <f>IF(E29&lt;-1.5,"Fail","Pass")</f>
        <v>Pass</v>
      </c>
      <c r="G29" s="11" t="s">
        <v>7</v>
      </c>
      <c r="N29" s="7"/>
      <c r="O29" s="54" t="s">
        <v>51</v>
      </c>
      <c r="P29" s="52">
        <f>(AVERAGE(Data!Q$58:Q$70)-AVERAGE(Data!R$58:R$70))-(AVERAGE(Data!BG$58:BG$70)-AVERAGE(Data!BH$58:BH$70))</f>
        <v>0.1853846153846348</v>
      </c>
      <c r="Q29" s="2"/>
      <c r="R29" s="51" t="str">
        <f t="shared" si="0"/>
        <v>Pass</v>
      </c>
      <c r="S29" s="41" t="s">
        <v>53</v>
      </c>
      <c r="T29" s="42">
        <v>1.5</v>
      </c>
      <c r="U29" s="3"/>
    </row>
    <row r="30" spans="3:21" ht="15.75" thickBot="1">
      <c r="C30" s="38"/>
      <c r="D30" s="20"/>
      <c r="E30" s="24"/>
      <c r="F30" s="16"/>
      <c r="G30" s="11"/>
      <c r="N30" s="7"/>
      <c r="O30" s="54" t="s">
        <v>52</v>
      </c>
      <c r="P30" s="52">
        <f>(AVERAGE(Data!T$58:T$70)-AVERAGE(Data!U$58:U$70))-(AVERAGE(Data!BK$58:BK$70)-AVERAGE(Data!BJ$58:BJ$70))</f>
        <v>7.6923076922241762E-4</v>
      </c>
      <c r="Q30" s="45"/>
      <c r="R30" s="51" t="str">
        <f t="shared" si="0"/>
        <v>Pass</v>
      </c>
      <c r="S30" s="41" t="s">
        <v>53</v>
      </c>
      <c r="T30" s="42">
        <v>1.5</v>
      </c>
    </row>
    <row r="31" spans="3:21" ht="14.25" thickBot="1">
      <c r="C31" s="62" t="s">
        <v>5</v>
      </c>
      <c r="D31" s="63"/>
      <c r="E31" s="25">
        <f>SQRT(SUMSQ(I38:I132)/COUNT(I38:I132))</f>
        <v>0.44685568140060594</v>
      </c>
      <c r="F31" s="17" t="str">
        <f>IF(E31&gt;1,"Fail","Pass")</f>
        <v>Pass</v>
      </c>
      <c r="G31" s="19" t="s">
        <v>4</v>
      </c>
      <c r="J31" s="28" t="s">
        <v>10</v>
      </c>
      <c r="K31" s="56" t="str">
        <f>IF(AND(F25="Pass",F27="Pass",F29="Pass",F31="Pass",R25="Pass",R26="Pass",R27="Pass",R28="Pass",R29="Pass",R30="Pass"),"Pass","Fail")</f>
        <v>Pass</v>
      </c>
      <c r="L31" s="57"/>
      <c r="M31" s="50"/>
      <c r="N31" s="53"/>
      <c r="O31" s="46"/>
      <c r="P31" s="47"/>
      <c r="Q31" s="48"/>
      <c r="R31" s="49"/>
    </row>
    <row r="32" spans="3:21" ht="14.25" thickBot="1">
      <c r="C32" s="22"/>
      <c r="D32" s="9"/>
      <c r="E32" s="27"/>
      <c r="F32" s="29"/>
      <c r="G32" s="10"/>
      <c r="P32" s="5"/>
    </row>
    <row r="33" spans="1:17">
      <c r="C33" s="7"/>
      <c r="D33" s="7"/>
      <c r="E33" s="20"/>
      <c r="F33" s="14"/>
      <c r="G33" s="14"/>
      <c r="H33" s="14"/>
      <c r="I33" s="15"/>
      <c r="J33" s="15"/>
      <c r="K33" s="10"/>
      <c r="Q33" s="5"/>
    </row>
    <row r="34" spans="1:17" s="12" customFormat="1" ht="1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s="12" customFormat="1" ht="27">
      <c r="A35" s="31" t="s">
        <v>0</v>
      </c>
      <c r="B35" s="32" t="s">
        <v>16</v>
      </c>
      <c r="C35" s="32" t="s">
        <v>15</v>
      </c>
      <c r="D35" s="33" t="s">
        <v>14</v>
      </c>
      <c r="E35" s="33" t="s">
        <v>13</v>
      </c>
      <c r="F35" s="34" t="s">
        <v>17</v>
      </c>
      <c r="G35" s="34" t="s">
        <v>9</v>
      </c>
      <c r="H35" s="35"/>
      <c r="I35" s="36" t="s">
        <v>12</v>
      </c>
    </row>
    <row r="36" spans="1:17">
      <c r="A36" s="30">
        <f>Data!A2</f>
        <v>20000</v>
      </c>
      <c r="B36" s="37">
        <f>Data!B2</f>
        <v>89.08</v>
      </c>
      <c r="C36" s="37">
        <f>Data!AR2</f>
        <v>91.17</v>
      </c>
      <c r="D36" s="37">
        <f>Data!C2</f>
        <v>90.67</v>
      </c>
      <c r="E36" s="37">
        <f>Data!AS2</f>
        <v>88.01</v>
      </c>
      <c r="F36" s="1">
        <f t="shared" ref="F36:G67" si="1">D36-B36</f>
        <v>1.5900000000000034</v>
      </c>
      <c r="G36" s="6">
        <f t="shared" si="1"/>
        <v>-3.1599999999999966</v>
      </c>
      <c r="I36" s="1">
        <f t="shared" ref="I36:I99" si="2">G36-F36</f>
        <v>-4.75</v>
      </c>
    </row>
    <row r="37" spans="1:17">
      <c r="A37" s="30">
        <f>Data!A3</f>
        <v>19000</v>
      </c>
      <c r="B37" s="37">
        <f>Data!B3</f>
        <v>89.3</v>
      </c>
      <c r="C37" s="37">
        <f>Data!AR3</f>
        <v>89.45</v>
      </c>
      <c r="D37" s="37">
        <f>Data!C3</f>
        <v>90.31</v>
      </c>
      <c r="E37" s="37">
        <f>Data!AS3</f>
        <v>87.93</v>
      </c>
      <c r="F37" s="1">
        <f t="shared" si="1"/>
        <v>1.0100000000000051</v>
      </c>
      <c r="G37" s="6">
        <f t="shared" si="1"/>
        <v>-1.519999999999996</v>
      </c>
      <c r="I37" s="1">
        <f t="shared" si="2"/>
        <v>-2.5300000000000011</v>
      </c>
    </row>
    <row r="38" spans="1:17">
      <c r="A38" s="30">
        <f>Data!A4</f>
        <v>18000</v>
      </c>
      <c r="B38" s="37">
        <f>Data!B4</f>
        <v>89.02</v>
      </c>
      <c r="C38" s="37">
        <f>Data!AR4</f>
        <v>88.71</v>
      </c>
      <c r="D38" s="37">
        <f>Data!C4</f>
        <v>89.46</v>
      </c>
      <c r="E38" s="37">
        <f>Data!AS4</f>
        <v>87.85</v>
      </c>
      <c r="F38" s="1">
        <f t="shared" si="1"/>
        <v>0.43999999999999773</v>
      </c>
      <c r="G38" s="6">
        <f t="shared" si="1"/>
        <v>-0.85999999999999943</v>
      </c>
      <c r="I38" s="1">
        <f t="shared" si="2"/>
        <v>-1.2999999999999972</v>
      </c>
    </row>
    <row r="39" spans="1:17">
      <c r="A39" s="30">
        <f>Data!A5</f>
        <v>17000</v>
      </c>
      <c r="B39" s="37">
        <f>Data!B5</f>
        <v>88.44</v>
      </c>
      <c r="C39" s="37">
        <f>Data!AR5</f>
        <v>87.73</v>
      </c>
      <c r="D39" s="37">
        <f>Data!C5</f>
        <v>88.4</v>
      </c>
      <c r="E39" s="37">
        <f>Data!AS5</f>
        <v>87.37</v>
      </c>
      <c r="F39" s="1">
        <f t="shared" si="1"/>
        <v>-3.9999999999992042E-2</v>
      </c>
      <c r="G39" s="6">
        <f t="shared" si="1"/>
        <v>-0.35999999999999943</v>
      </c>
      <c r="I39" s="1">
        <f t="shared" si="2"/>
        <v>-0.32000000000000739</v>
      </c>
    </row>
    <row r="40" spans="1:17">
      <c r="A40" s="30">
        <f>Data!A6</f>
        <v>16000</v>
      </c>
      <c r="B40" s="37">
        <f>Data!B6</f>
        <v>87.51</v>
      </c>
      <c r="C40" s="37">
        <f>Data!AR6</f>
        <v>86.57</v>
      </c>
      <c r="D40" s="37">
        <f>Data!C6</f>
        <v>87.13</v>
      </c>
      <c r="E40" s="37">
        <f>Data!AS6</f>
        <v>86.43</v>
      </c>
      <c r="F40" s="1">
        <f t="shared" si="1"/>
        <v>-0.38000000000000966</v>
      </c>
      <c r="G40" s="6">
        <f t="shared" si="1"/>
        <v>-0.13999999999998636</v>
      </c>
      <c r="I40" s="1">
        <f t="shared" si="2"/>
        <v>0.24000000000002331</v>
      </c>
    </row>
    <row r="41" spans="1:17">
      <c r="A41" s="30">
        <f>Data!A7</f>
        <v>15000</v>
      </c>
      <c r="B41" s="37">
        <f>Data!B7</f>
        <v>86.66</v>
      </c>
      <c r="C41" s="37">
        <f>Data!AR7</f>
        <v>85.43</v>
      </c>
      <c r="D41" s="37">
        <f>Data!C7</f>
        <v>86.18</v>
      </c>
      <c r="E41" s="37">
        <f>Data!AS7</f>
        <v>85.54</v>
      </c>
      <c r="F41" s="1">
        <f t="shared" si="1"/>
        <v>-0.47999999999998977</v>
      </c>
      <c r="G41" s="6">
        <f t="shared" si="1"/>
        <v>0.10999999999999943</v>
      </c>
      <c r="I41" s="1">
        <f t="shared" si="2"/>
        <v>0.5899999999999892</v>
      </c>
    </row>
    <row r="42" spans="1:17">
      <c r="A42" s="30">
        <f>Data!A8</f>
        <v>14000</v>
      </c>
      <c r="B42" s="37">
        <f>Data!B8</f>
        <v>86.22</v>
      </c>
      <c r="C42" s="37">
        <f>Data!AR8</f>
        <v>84.98</v>
      </c>
      <c r="D42" s="37">
        <f>Data!C8</f>
        <v>86.01</v>
      </c>
      <c r="E42" s="37">
        <f>Data!AS8</f>
        <v>85.43</v>
      </c>
      <c r="F42" s="1">
        <f t="shared" si="1"/>
        <v>-0.20999999999999375</v>
      </c>
      <c r="G42" s="6">
        <f t="shared" si="1"/>
        <v>0.45000000000000284</v>
      </c>
      <c r="I42" s="1">
        <f t="shared" si="2"/>
        <v>0.65999999999999659</v>
      </c>
    </row>
    <row r="43" spans="1:17">
      <c r="A43" s="30">
        <f>Data!A9</f>
        <v>13200</v>
      </c>
      <c r="B43" s="37">
        <f>Data!B9</f>
        <v>86.15</v>
      </c>
      <c r="C43" s="37">
        <f>Data!AR9</f>
        <v>85.35</v>
      </c>
      <c r="D43" s="37">
        <f>Data!C9</f>
        <v>86.34</v>
      </c>
      <c r="E43" s="37">
        <f>Data!AS9</f>
        <v>86.02</v>
      </c>
      <c r="F43" s="1">
        <f t="shared" si="1"/>
        <v>0.18999999999999773</v>
      </c>
      <c r="G43" s="6">
        <f t="shared" si="1"/>
        <v>0.67000000000000171</v>
      </c>
      <c r="I43" s="1">
        <f t="shared" si="2"/>
        <v>0.48000000000000398</v>
      </c>
    </row>
    <row r="44" spans="1:17">
      <c r="A44" s="30">
        <f>Data!A10</f>
        <v>12500</v>
      </c>
      <c r="B44" s="37">
        <f>Data!B10</f>
        <v>86.16</v>
      </c>
      <c r="C44" s="37">
        <f>Data!AR10</f>
        <v>85.95</v>
      </c>
      <c r="D44" s="37">
        <f>Data!C10</f>
        <v>86.52</v>
      </c>
      <c r="E44" s="37">
        <f>Data!AS10</f>
        <v>86.58</v>
      </c>
      <c r="F44" s="1">
        <f t="shared" si="1"/>
        <v>0.35999999999999943</v>
      </c>
      <c r="G44" s="6">
        <f t="shared" si="1"/>
        <v>0.62999999999999545</v>
      </c>
      <c r="I44" s="1">
        <f t="shared" si="2"/>
        <v>0.26999999999999602</v>
      </c>
    </row>
    <row r="45" spans="1:17">
      <c r="A45" s="30">
        <f>Data!A11</f>
        <v>11800</v>
      </c>
      <c r="B45" s="37">
        <f>Data!B11</f>
        <v>86.21</v>
      </c>
      <c r="C45" s="37">
        <f>Data!AR11</f>
        <v>86.34</v>
      </c>
      <c r="D45" s="37">
        <f>Data!C11</f>
        <v>86.51</v>
      </c>
      <c r="E45" s="37">
        <f>Data!AS11</f>
        <v>86.81</v>
      </c>
      <c r="F45" s="1">
        <f t="shared" si="1"/>
        <v>0.30000000000001137</v>
      </c>
      <c r="G45" s="6">
        <f t="shared" si="1"/>
        <v>0.46999999999999886</v>
      </c>
      <c r="I45" s="1">
        <f t="shared" si="2"/>
        <v>0.16999999999998749</v>
      </c>
    </row>
    <row r="46" spans="1:17">
      <c r="A46" s="30">
        <f>Data!A12</f>
        <v>11200</v>
      </c>
      <c r="B46" s="37">
        <f>Data!B12</f>
        <v>86.35</v>
      </c>
      <c r="C46" s="37">
        <f>Data!AR12</f>
        <v>86.46</v>
      </c>
      <c r="D46" s="37">
        <f>Data!C12</f>
        <v>86.52</v>
      </c>
      <c r="E46" s="37">
        <f>Data!AS12</f>
        <v>86.79</v>
      </c>
      <c r="F46" s="1">
        <f t="shared" si="1"/>
        <v>0.17000000000000171</v>
      </c>
      <c r="G46" s="6">
        <f t="shared" si="1"/>
        <v>0.33000000000001251</v>
      </c>
      <c r="I46" s="1">
        <f t="shared" si="2"/>
        <v>0.1600000000000108</v>
      </c>
    </row>
    <row r="47" spans="1:17">
      <c r="A47" s="30">
        <f>Data!A13</f>
        <v>10600</v>
      </c>
      <c r="B47" s="37">
        <f>Data!B13</f>
        <v>86.5</v>
      </c>
      <c r="C47" s="37">
        <f>Data!AR13</f>
        <v>86.32</v>
      </c>
      <c r="D47" s="37">
        <f>Data!C13</f>
        <v>86.5</v>
      </c>
      <c r="E47" s="37">
        <f>Data!AS13</f>
        <v>86.49</v>
      </c>
      <c r="F47" s="1">
        <f t="shared" si="1"/>
        <v>0</v>
      </c>
      <c r="G47" s="6">
        <f t="shared" si="1"/>
        <v>0.17000000000000171</v>
      </c>
      <c r="I47" s="1">
        <f t="shared" si="2"/>
        <v>0.17000000000000171</v>
      </c>
    </row>
    <row r="48" spans="1:17">
      <c r="A48" s="30">
        <f>Data!A14</f>
        <v>10000</v>
      </c>
      <c r="B48" s="37">
        <f>Data!B14</f>
        <v>86.54</v>
      </c>
      <c r="C48" s="37">
        <f>Data!AR14</f>
        <v>86.09</v>
      </c>
      <c r="D48" s="37">
        <f>Data!C14</f>
        <v>86.25</v>
      </c>
      <c r="E48" s="37">
        <f>Data!AS14</f>
        <v>85.94</v>
      </c>
      <c r="F48" s="1">
        <f t="shared" si="1"/>
        <v>-0.29000000000000625</v>
      </c>
      <c r="G48" s="6">
        <f t="shared" si="1"/>
        <v>-0.15000000000000568</v>
      </c>
      <c r="I48" s="1">
        <f t="shared" si="2"/>
        <v>0.14000000000000057</v>
      </c>
    </row>
    <row r="49" spans="1:9">
      <c r="A49" s="30">
        <f>Data!A15</f>
        <v>9500</v>
      </c>
      <c r="B49" s="37">
        <f>Data!B15</f>
        <v>86.28</v>
      </c>
      <c r="C49" s="37">
        <f>Data!AR15</f>
        <v>85.77</v>
      </c>
      <c r="D49" s="37">
        <f>Data!C15</f>
        <v>85.62</v>
      </c>
      <c r="E49" s="37">
        <f>Data!AS15</f>
        <v>85.2</v>
      </c>
      <c r="F49" s="1">
        <f t="shared" si="1"/>
        <v>-0.65999999999999659</v>
      </c>
      <c r="G49" s="6">
        <f t="shared" si="1"/>
        <v>-0.56999999999999318</v>
      </c>
      <c r="I49" s="1">
        <f t="shared" si="2"/>
        <v>9.0000000000003411E-2</v>
      </c>
    </row>
    <row r="50" spans="1:9">
      <c r="A50" s="30">
        <f>Data!A16</f>
        <v>9000</v>
      </c>
      <c r="B50" s="37">
        <f>Data!B16</f>
        <v>85.81</v>
      </c>
      <c r="C50" s="37">
        <f>Data!AR16</f>
        <v>85.44</v>
      </c>
      <c r="D50" s="37">
        <f>Data!C16</f>
        <v>84.96</v>
      </c>
      <c r="E50" s="37">
        <f>Data!AS16</f>
        <v>84.66</v>
      </c>
      <c r="F50" s="1">
        <f t="shared" si="1"/>
        <v>-0.85000000000000853</v>
      </c>
      <c r="G50" s="6">
        <f t="shared" si="1"/>
        <v>-0.78000000000000114</v>
      </c>
      <c r="I50" s="1">
        <f t="shared" si="2"/>
        <v>7.000000000000739E-2</v>
      </c>
    </row>
    <row r="51" spans="1:9">
      <c r="A51" s="30">
        <f>Data!A17</f>
        <v>8500</v>
      </c>
      <c r="B51" s="37">
        <f>Data!B17</f>
        <v>85.37</v>
      </c>
      <c r="C51" s="37">
        <f>Data!AR17</f>
        <v>85.14</v>
      </c>
      <c r="D51" s="37">
        <f>Data!C17</f>
        <v>84.64</v>
      </c>
      <c r="E51" s="37">
        <f>Data!AS17</f>
        <v>84.49</v>
      </c>
      <c r="F51" s="1">
        <f t="shared" si="1"/>
        <v>-0.73000000000000398</v>
      </c>
      <c r="G51" s="6">
        <f t="shared" si="1"/>
        <v>-0.65000000000000568</v>
      </c>
      <c r="I51" s="1">
        <f t="shared" si="2"/>
        <v>7.9999999999998295E-2</v>
      </c>
    </row>
    <row r="52" spans="1:9">
      <c r="A52" s="30">
        <f>Data!A18</f>
        <v>8000</v>
      </c>
      <c r="B52" s="37">
        <f>Data!B18</f>
        <v>85.43</v>
      </c>
      <c r="C52" s="37">
        <f>Data!AR18</f>
        <v>85</v>
      </c>
      <c r="D52" s="37">
        <f>Data!C18</f>
        <v>84.99</v>
      </c>
      <c r="E52" s="37">
        <f>Data!AS18</f>
        <v>84.61</v>
      </c>
      <c r="F52" s="1">
        <f t="shared" si="1"/>
        <v>-0.44000000000001194</v>
      </c>
      <c r="G52" s="6">
        <f t="shared" si="1"/>
        <v>-0.39000000000000057</v>
      </c>
      <c r="I52" s="1">
        <f t="shared" si="2"/>
        <v>5.0000000000011369E-2</v>
      </c>
    </row>
    <row r="53" spans="1:9">
      <c r="A53" s="30">
        <f>Data!A19</f>
        <v>7500</v>
      </c>
      <c r="B53" s="37">
        <f>Data!B19</f>
        <v>85.92</v>
      </c>
      <c r="C53" s="37">
        <f>Data!AR19</f>
        <v>85.18</v>
      </c>
      <c r="D53" s="37">
        <f>Data!C19</f>
        <v>85.69</v>
      </c>
      <c r="E53" s="37">
        <f>Data!AS19</f>
        <v>84.99</v>
      </c>
      <c r="F53" s="1">
        <f t="shared" si="1"/>
        <v>-0.23000000000000398</v>
      </c>
      <c r="G53" s="6">
        <f t="shared" si="1"/>
        <v>-0.19000000000001194</v>
      </c>
      <c r="I53" s="1">
        <f t="shared" si="2"/>
        <v>3.9999999999992042E-2</v>
      </c>
    </row>
    <row r="54" spans="1:9">
      <c r="A54" s="30">
        <f>Data!A20</f>
        <v>7100</v>
      </c>
      <c r="B54" s="37">
        <f>Data!B20</f>
        <v>86.35</v>
      </c>
      <c r="C54" s="37">
        <f>Data!AR20</f>
        <v>85.43</v>
      </c>
      <c r="D54" s="37">
        <f>Data!C20</f>
        <v>86.14</v>
      </c>
      <c r="E54" s="37">
        <f>Data!AS20</f>
        <v>85.39</v>
      </c>
      <c r="F54" s="1">
        <f t="shared" si="1"/>
        <v>-0.20999999999999375</v>
      </c>
      <c r="G54" s="6">
        <f t="shared" si="1"/>
        <v>-4.0000000000006253E-2</v>
      </c>
      <c r="I54" s="1">
        <f t="shared" si="2"/>
        <v>0.16999999999998749</v>
      </c>
    </row>
    <row r="55" spans="1:9">
      <c r="A55" s="30">
        <f>Data!A21</f>
        <v>6700</v>
      </c>
      <c r="B55" s="37">
        <f>Data!B21</f>
        <v>86.46</v>
      </c>
      <c r="C55" s="37">
        <f>Data!AR21</f>
        <v>85.45</v>
      </c>
      <c r="D55" s="37">
        <f>Data!C21</f>
        <v>86.19</v>
      </c>
      <c r="E55" s="37">
        <f>Data!AS21</f>
        <v>85.61</v>
      </c>
      <c r="F55" s="1">
        <f t="shared" si="1"/>
        <v>-0.26999999999999602</v>
      </c>
      <c r="G55" s="6">
        <f t="shared" si="1"/>
        <v>0.15999999999999659</v>
      </c>
      <c r="I55" s="1">
        <f t="shared" si="2"/>
        <v>0.42999999999999261</v>
      </c>
    </row>
    <row r="56" spans="1:9">
      <c r="A56" s="30">
        <f>Data!A22</f>
        <v>6300</v>
      </c>
      <c r="B56" s="37">
        <f>Data!B22</f>
        <v>86.08</v>
      </c>
      <c r="C56" s="37">
        <f>Data!AR22</f>
        <v>85.09</v>
      </c>
      <c r="D56" s="37">
        <f>Data!C22</f>
        <v>85.77</v>
      </c>
      <c r="E56" s="37">
        <f>Data!AS22</f>
        <v>85.43</v>
      </c>
      <c r="F56" s="1">
        <f t="shared" si="1"/>
        <v>-0.31000000000000227</v>
      </c>
      <c r="G56" s="6">
        <f t="shared" si="1"/>
        <v>0.34000000000000341</v>
      </c>
      <c r="I56" s="1">
        <f t="shared" si="2"/>
        <v>0.65000000000000568</v>
      </c>
    </row>
    <row r="57" spans="1:9">
      <c r="A57" s="30">
        <f>Data!A23</f>
        <v>6000</v>
      </c>
      <c r="B57" s="37">
        <f>Data!B23</f>
        <v>85.42</v>
      </c>
      <c r="C57" s="37">
        <f>Data!AR23</f>
        <v>84.57</v>
      </c>
      <c r="D57" s="37">
        <f>Data!C23</f>
        <v>85.16</v>
      </c>
      <c r="E57" s="37">
        <f>Data!AS23</f>
        <v>84.96</v>
      </c>
      <c r="F57" s="1">
        <f t="shared" si="1"/>
        <v>-0.26000000000000512</v>
      </c>
      <c r="G57" s="6">
        <f t="shared" si="1"/>
        <v>0.39000000000000057</v>
      </c>
      <c r="I57" s="1">
        <f t="shared" si="2"/>
        <v>0.65000000000000568</v>
      </c>
    </row>
    <row r="58" spans="1:9">
      <c r="A58" s="30">
        <f>Data!A24</f>
        <v>5600</v>
      </c>
      <c r="B58" s="37">
        <f>Data!B24</f>
        <v>85.16</v>
      </c>
      <c r="C58" s="37">
        <f>Data!AR24</f>
        <v>84.54</v>
      </c>
      <c r="D58" s="37">
        <f>Data!C24</f>
        <v>85.05</v>
      </c>
      <c r="E58" s="37">
        <f>Data!AS24</f>
        <v>84.85</v>
      </c>
      <c r="F58" s="1">
        <f t="shared" si="1"/>
        <v>-0.10999999999999943</v>
      </c>
      <c r="G58" s="6">
        <f t="shared" si="1"/>
        <v>0.30999999999998806</v>
      </c>
      <c r="I58" s="1">
        <f t="shared" si="2"/>
        <v>0.41999999999998749</v>
      </c>
    </row>
    <row r="59" spans="1:9">
      <c r="A59" s="30">
        <f>Data!A25</f>
        <v>5300</v>
      </c>
      <c r="B59" s="37">
        <f>Data!B25</f>
        <v>85.63</v>
      </c>
      <c r="C59" s="37">
        <f>Data!AR25</f>
        <v>84.99</v>
      </c>
      <c r="D59" s="37">
        <f>Data!C25</f>
        <v>85.51</v>
      </c>
      <c r="E59" s="37">
        <f>Data!AS25</f>
        <v>85.16</v>
      </c>
      <c r="F59" s="1">
        <f t="shared" si="1"/>
        <v>-0.11999999999999034</v>
      </c>
      <c r="G59" s="6">
        <f t="shared" si="1"/>
        <v>0.17000000000000171</v>
      </c>
      <c r="I59" s="1">
        <f t="shared" si="2"/>
        <v>0.28999999999999204</v>
      </c>
    </row>
    <row r="60" spans="1:9">
      <c r="A60" s="30">
        <f>Data!A26</f>
        <v>5000</v>
      </c>
      <c r="B60" s="37">
        <f>Data!B26</f>
        <v>86.14</v>
      </c>
      <c r="C60" s="37">
        <f>Data!AR26</f>
        <v>85.32</v>
      </c>
      <c r="D60" s="37">
        <f>Data!C26</f>
        <v>85.88</v>
      </c>
      <c r="E60" s="37">
        <f>Data!AS26</f>
        <v>85.35</v>
      </c>
      <c r="F60" s="1">
        <f t="shared" si="1"/>
        <v>-0.26000000000000512</v>
      </c>
      <c r="G60" s="6">
        <f t="shared" si="1"/>
        <v>3.0000000000001137E-2</v>
      </c>
      <c r="I60" s="1">
        <f t="shared" si="2"/>
        <v>0.29000000000000625</v>
      </c>
    </row>
    <row r="61" spans="1:9">
      <c r="A61" s="30">
        <f>Data!A27</f>
        <v>4750</v>
      </c>
      <c r="B61" s="37">
        <f>Data!B27</f>
        <v>86.21</v>
      </c>
      <c r="C61" s="37">
        <f>Data!AR27</f>
        <v>85.29</v>
      </c>
      <c r="D61" s="37">
        <f>Data!C27</f>
        <v>85.85</v>
      </c>
      <c r="E61" s="37">
        <f>Data!AS27</f>
        <v>85.19</v>
      </c>
      <c r="F61" s="1">
        <f t="shared" si="1"/>
        <v>-0.35999999999999943</v>
      </c>
      <c r="G61" s="6">
        <f t="shared" si="1"/>
        <v>-0.10000000000000853</v>
      </c>
      <c r="I61" s="1">
        <f t="shared" si="2"/>
        <v>0.25999999999999091</v>
      </c>
    </row>
    <row r="62" spans="1:9">
      <c r="A62" s="30">
        <f>Data!A28</f>
        <v>4500</v>
      </c>
      <c r="B62" s="37">
        <f>Data!B28</f>
        <v>86.13</v>
      </c>
      <c r="C62" s="37">
        <f>Data!AR28</f>
        <v>85.16</v>
      </c>
      <c r="D62" s="37">
        <f>Data!C28</f>
        <v>85.8</v>
      </c>
      <c r="E62" s="37">
        <f>Data!AS28</f>
        <v>85.01</v>
      </c>
      <c r="F62" s="1">
        <f t="shared" si="1"/>
        <v>-0.32999999999999829</v>
      </c>
      <c r="G62" s="6">
        <f t="shared" si="1"/>
        <v>-0.14999999999999147</v>
      </c>
      <c r="I62" s="1">
        <f t="shared" si="2"/>
        <v>0.18000000000000682</v>
      </c>
    </row>
    <row r="63" spans="1:9">
      <c r="A63" s="30">
        <f>Data!A29</f>
        <v>4250</v>
      </c>
      <c r="B63" s="37">
        <f>Data!B29</f>
        <v>86.28</v>
      </c>
      <c r="C63" s="37">
        <f>Data!AR29</f>
        <v>85.21</v>
      </c>
      <c r="D63" s="37">
        <f>Data!C29</f>
        <v>86.05</v>
      </c>
      <c r="E63" s="37">
        <f>Data!AS29</f>
        <v>85.15</v>
      </c>
      <c r="F63" s="1">
        <f t="shared" si="1"/>
        <v>-0.23000000000000398</v>
      </c>
      <c r="G63" s="6">
        <f t="shared" si="1"/>
        <v>-5.9999999999988063E-2</v>
      </c>
      <c r="I63" s="1">
        <f t="shared" si="2"/>
        <v>0.17000000000001592</v>
      </c>
    </row>
    <row r="64" spans="1:9">
      <c r="A64" s="30">
        <f>Data!A30</f>
        <v>4000</v>
      </c>
      <c r="B64" s="37">
        <f>Data!B30</f>
        <v>86.33</v>
      </c>
      <c r="C64" s="37">
        <f>Data!AR30</f>
        <v>85.1</v>
      </c>
      <c r="D64" s="37">
        <f>Data!C30</f>
        <v>86.12</v>
      </c>
      <c r="E64" s="37">
        <f>Data!AS30</f>
        <v>85.13</v>
      </c>
      <c r="F64" s="1">
        <f t="shared" si="1"/>
        <v>-0.20999999999999375</v>
      </c>
      <c r="G64" s="6">
        <f t="shared" si="1"/>
        <v>3.0000000000001137E-2</v>
      </c>
      <c r="I64" s="1">
        <f t="shared" si="2"/>
        <v>0.23999999999999488</v>
      </c>
    </row>
    <row r="65" spans="1:9">
      <c r="A65" s="30">
        <f>Data!A31</f>
        <v>3750</v>
      </c>
      <c r="B65" s="37">
        <f>Data!B31</f>
        <v>85.95</v>
      </c>
      <c r="C65" s="37">
        <f>Data!AR31</f>
        <v>84.65</v>
      </c>
      <c r="D65" s="37">
        <f>Data!C31</f>
        <v>85.68</v>
      </c>
      <c r="E65" s="37">
        <f>Data!AS31</f>
        <v>84.69</v>
      </c>
      <c r="F65" s="1">
        <f t="shared" si="1"/>
        <v>-0.26999999999999602</v>
      </c>
      <c r="G65" s="6">
        <f t="shared" si="1"/>
        <v>3.9999999999992042E-2</v>
      </c>
      <c r="I65" s="1">
        <f t="shared" si="2"/>
        <v>0.30999999999998806</v>
      </c>
    </row>
    <row r="66" spans="1:9">
      <c r="A66" s="30">
        <f>Data!A32</f>
        <v>3550</v>
      </c>
      <c r="B66" s="37">
        <f>Data!B32</f>
        <v>85.49</v>
      </c>
      <c r="C66" s="37">
        <f>Data!AR32</f>
        <v>84.32</v>
      </c>
      <c r="D66" s="37">
        <f>Data!C32</f>
        <v>85.08</v>
      </c>
      <c r="E66" s="37">
        <f>Data!AS32</f>
        <v>84.3</v>
      </c>
      <c r="F66" s="1">
        <f t="shared" si="1"/>
        <v>-0.40999999999999659</v>
      </c>
      <c r="G66" s="6">
        <f t="shared" si="1"/>
        <v>-1.9999999999996021E-2</v>
      </c>
      <c r="I66" s="1">
        <f t="shared" si="2"/>
        <v>0.39000000000000057</v>
      </c>
    </row>
    <row r="67" spans="1:9">
      <c r="A67" s="30">
        <f>Data!A33</f>
        <v>3350</v>
      </c>
      <c r="B67" s="37">
        <f>Data!B33</f>
        <v>85.48</v>
      </c>
      <c r="C67" s="37">
        <f>Data!AR33</f>
        <v>84.38</v>
      </c>
      <c r="D67" s="37">
        <f>Data!C33</f>
        <v>84.9</v>
      </c>
      <c r="E67" s="37">
        <f>Data!AS33</f>
        <v>84.23</v>
      </c>
      <c r="F67" s="1">
        <f t="shared" si="1"/>
        <v>-0.57999999999999829</v>
      </c>
      <c r="G67" s="6">
        <f t="shared" si="1"/>
        <v>-0.14999999999999147</v>
      </c>
      <c r="I67" s="1">
        <f t="shared" si="2"/>
        <v>0.43000000000000682</v>
      </c>
    </row>
    <row r="68" spans="1:9">
      <c r="A68" s="30">
        <f>Data!A34</f>
        <v>3150</v>
      </c>
      <c r="B68" s="37">
        <f>Data!B34</f>
        <v>85.78</v>
      </c>
      <c r="C68" s="37">
        <f>Data!AR34</f>
        <v>84.72</v>
      </c>
      <c r="D68" s="37">
        <f>Data!C34</f>
        <v>85.07</v>
      </c>
      <c r="E68" s="37">
        <f>Data!AS34</f>
        <v>84.43</v>
      </c>
      <c r="F68" s="1">
        <f t="shared" ref="F68:G99" si="3">D68-B68</f>
        <v>-0.71000000000000796</v>
      </c>
      <c r="G68" s="6">
        <f t="shared" si="3"/>
        <v>-0.28999999999999204</v>
      </c>
      <c r="I68" s="1">
        <f t="shared" si="2"/>
        <v>0.42000000000001592</v>
      </c>
    </row>
    <row r="69" spans="1:9">
      <c r="A69" s="30">
        <f>Data!A35</f>
        <v>3000</v>
      </c>
      <c r="B69" s="37">
        <f>Data!B35</f>
        <v>85.95</v>
      </c>
      <c r="C69" s="37">
        <f>Data!AR35</f>
        <v>85.05</v>
      </c>
      <c r="D69" s="37">
        <f>Data!C35</f>
        <v>85.15</v>
      </c>
      <c r="E69" s="37">
        <f>Data!AS35</f>
        <v>84.63</v>
      </c>
      <c r="F69" s="1">
        <f t="shared" si="3"/>
        <v>-0.79999999999999716</v>
      </c>
      <c r="G69" s="6">
        <f t="shared" si="3"/>
        <v>-0.42000000000000171</v>
      </c>
      <c r="I69" s="1">
        <f t="shared" si="2"/>
        <v>0.37999999999999545</v>
      </c>
    </row>
    <row r="70" spans="1:9">
      <c r="A70" s="30">
        <f>Data!A36</f>
        <v>2800</v>
      </c>
      <c r="B70" s="37">
        <f>Data!B36</f>
        <v>85.75</v>
      </c>
      <c r="C70" s="37">
        <f>Data!AR36</f>
        <v>85.04</v>
      </c>
      <c r="D70" s="37">
        <f>Data!C36</f>
        <v>84.92</v>
      </c>
      <c r="E70" s="37">
        <f>Data!AS36</f>
        <v>84.58</v>
      </c>
      <c r="F70" s="1">
        <f t="shared" si="3"/>
        <v>-0.82999999999999829</v>
      </c>
      <c r="G70" s="6">
        <f t="shared" si="3"/>
        <v>-0.46000000000000796</v>
      </c>
      <c r="I70" s="1">
        <f t="shared" si="2"/>
        <v>0.36999999999999034</v>
      </c>
    </row>
    <row r="71" spans="1:9">
      <c r="A71" s="30">
        <f>Data!A37</f>
        <v>2650</v>
      </c>
      <c r="B71" s="37">
        <f>Data!B37</f>
        <v>85.25</v>
      </c>
      <c r="C71" s="37">
        <f>Data!AR37</f>
        <v>84.65</v>
      </c>
      <c r="D71" s="37">
        <f>Data!C37</f>
        <v>84.51</v>
      </c>
      <c r="E71" s="37">
        <f>Data!AS37</f>
        <v>84.21</v>
      </c>
      <c r="F71" s="1">
        <f t="shared" si="3"/>
        <v>-0.73999999999999488</v>
      </c>
      <c r="G71" s="6">
        <f t="shared" si="3"/>
        <v>-0.44000000000001194</v>
      </c>
      <c r="I71" s="1">
        <f t="shared" si="2"/>
        <v>0.29999999999998295</v>
      </c>
    </row>
    <row r="72" spans="1:9">
      <c r="A72" s="30">
        <f>Data!A38</f>
        <v>2500</v>
      </c>
      <c r="B72" s="37">
        <f>Data!B38</f>
        <v>84.72</v>
      </c>
      <c r="C72" s="37">
        <f>Data!AR38</f>
        <v>84.1</v>
      </c>
      <c r="D72" s="37">
        <f>Data!C38</f>
        <v>84.22</v>
      </c>
      <c r="E72" s="37">
        <f>Data!AS38</f>
        <v>83.74</v>
      </c>
      <c r="F72" s="1">
        <f t="shared" si="3"/>
        <v>-0.5</v>
      </c>
      <c r="G72" s="6">
        <f t="shared" si="3"/>
        <v>-0.35999999999999943</v>
      </c>
      <c r="I72" s="1">
        <f t="shared" si="2"/>
        <v>0.14000000000000057</v>
      </c>
    </row>
    <row r="73" spans="1:9">
      <c r="A73" s="30">
        <f>Data!A39</f>
        <v>2360</v>
      </c>
      <c r="B73" s="37">
        <f>Data!B39</f>
        <v>84.61</v>
      </c>
      <c r="C73" s="37">
        <f>Data!AR39</f>
        <v>83.96</v>
      </c>
      <c r="D73" s="37">
        <f>Data!C39</f>
        <v>84.34</v>
      </c>
      <c r="E73" s="37">
        <f>Data!AS39</f>
        <v>83.72</v>
      </c>
      <c r="F73" s="1">
        <f t="shared" si="3"/>
        <v>-0.26999999999999602</v>
      </c>
      <c r="G73" s="6">
        <f t="shared" si="3"/>
        <v>-0.23999999999999488</v>
      </c>
      <c r="I73" s="1">
        <f t="shared" si="2"/>
        <v>3.0000000000001137E-2</v>
      </c>
    </row>
    <row r="74" spans="1:9">
      <c r="A74" s="30">
        <f>Data!A40</f>
        <v>2240</v>
      </c>
      <c r="B74" s="37">
        <f>Data!B40</f>
        <v>85.02</v>
      </c>
      <c r="C74" s="37">
        <f>Data!AR40</f>
        <v>84.36</v>
      </c>
      <c r="D74" s="37">
        <f>Data!C40</f>
        <v>84.79</v>
      </c>
      <c r="E74" s="37">
        <f>Data!AS40</f>
        <v>84.21</v>
      </c>
      <c r="F74" s="1">
        <f t="shared" si="3"/>
        <v>-0.22999999999998977</v>
      </c>
      <c r="G74" s="6">
        <f t="shared" si="3"/>
        <v>-0.15000000000000568</v>
      </c>
      <c r="I74" s="1">
        <f t="shared" si="2"/>
        <v>7.9999999999984084E-2</v>
      </c>
    </row>
    <row r="75" spans="1:9">
      <c r="A75" s="30">
        <f>Data!A41</f>
        <v>2120</v>
      </c>
      <c r="B75" s="37">
        <f>Data!B41</f>
        <v>85.49</v>
      </c>
      <c r="C75" s="37">
        <f>Data!AR41</f>
        <v>84.94</v>
      </c>
      <c r="D75" s="37">
        <f>Data!C41</f>
        <v>85.2</v>
      </c>
      <c r="E75" s="37">
        <f>Data!AS41</f>
        <v>84.78</v>
      </c>
      <c r="F75" s="1">
        <f t="shared" si="3"/>
        <v>-0.28999999999999204</v>
      </c>
      <c r="G75" s="6">
        <f t="shared" si="3"/>
        <v>-0.15999999999999659</v>
      </c>
      <c r="I75" s="1">
        <f t="shared" si="2"/>
        <v>0.12999999999999545</v>
      </c>
    </row>
    <row r="76" spans="1:9">
      <c r="A76" s="30">
        <f>Data!A42</f>
        <v>2000</v>
      </c>
      <c r="B76" s="37">
        <f>Data!B42</f>
        <v>85.81</v>
      </c>
      <c r="C76" s="37">
        <f>Data!AR42</f>
        <v>85.52</v>
      </c>
      <c r="D76" s="37">
        <f>Data!C42</f>
        <v>85.46</v>
      </c>
      <c r="E76" s="37">
        <f>Data!AS42</f>
        <v>85.27</v>
      </c>
      <c r="F76" s="1">
        <f t="shared" si="3"/>
        <v>-0.35000000000000853</v>
      </c>
      <c r="G76" s="6">
        <f t="shared" si="3"/>
        <v>-0.25</v>
      </c>
      <c r="I76" s="1">
        <f t="shared" si="2"/>
        <v>0.10000000000000853</v>
      </c>
    </row>
    <row r="77" spans="1:9">
      <c r="A77" s="30">
        <f>Data!A43</f>
        <v>1900</v>
      </c>
      <c r="B77" s="37">
        <f>Data!B43</f>
        <v>85.97</v>
      </c>
      <c r="C77" s="37">
        <f>Data!AR43</f>
        <v>85.92</v>
      </c>
      <c r="D77" s="37">
        <f>Data!C43</f>
        <v>85.63</v>
      </c>
      <c r="E77" s="37">
        <f>Data!AS43</f>
        <v>85.62</v>
      </c>
      <c r="F77" s="1">
        <f t="shared" si="3"/>
        <v>-0.34000000000000341</v>
      </c>
      <c r="G77" s="6">
        <f t="shared" si="3"/>
        <v>-0.29999999999999716</v>
      </c>
      <c r="I77" s="1">
        <f t="shared" si="2"/>
        <v>4.0000000000006253E-2</v>
      </c>
    </row>
    <row r="78" spans="1:9">
      <c r="A78" s="30">
        <f>Data!A44</f>
        <v>1800</v>
      </c>
      <c r="B78" s="37">
        <f>Data!B44</f>
        <v>85.93</v>
      </c>
      <c r="C78" s="37">
        <f>Data!AR44</f>
        <v>85.95</v>
      </c>
      <c r="D78" s="37">
        <f>Data!C44</f>
        <v>85.62</v>
      </c>
      <c r="E78" s="37">
        <f>Data!AS44</f>
        <v>85.73</v>
      </c>
      <c r="F78" s="1">
        <f t="shared" si="3"/>
        <v>-0.31000000000000227</v>
      </c>
      <c r="G78" s="6">
        <f t="shared" si="3"/>
        <v>-0.21999999999999886</v>
      </c>
      <c r="I78" s="1">
        <f t="shared" si="2"/>
        <v>9.0000000000003411E-2</v>
      </c>
    </row>
    <row r="79" spans="1:9">
      <c r="A79" s="30">
        <f>Data!A45</f>
        <v>1700</v>
      </c>
      <c r="B79" s="37">
        <f>Data!B45</f>
        <v>85.68</v>
      </c>
      <c r="C79" s="37">
        <f>Data!AR45</f>
        <v>85.69</v>
      </c>
      <c r="D79" s="37">
        <f>Data!C45</f>
        <v>85.41</v>
      </c>
      <c r="E79" s="37">
        <f>Data!AS45</f>
        <v>85.6</v>
      </c>
      <c r="F79" s="1">
        <f t="shared" si="3"/>
        <v>-0.27000000000001023</v>
      </c>
      <c r="G79" s="6">
        <f t="shared" si="3"/>
        <v>-9.0000000000003411E-2</v>
      </c>
      <c r="I79" s="1">
        <f t="shared" si="2"/>
        <v>0.18000000000000682</v>
      </c>
    </row>
    <row r="80" spans="1:9">
      <c r="A80" s="30">
        <f>Data!A46</f>
        <v>1600</v>
      </c>
      <c r="B80" s="37">
        <f>Data!B46</f>
        <v>85.25</v>
      </c>
      <c r="C80" s="37">
        <f>Data!AR46</f>
        <v>85.27</v>
      </c>
      <c r="D80" s="37">
        <f>Data!C46</f>
        <v>85.02</v>
      </c>
      <c r="E80" s="37">
        <f>Data!AS46</f>
        <v>85.29</v>
      </c>
      <c r="F80" s="1">
        <f t="shared" si="3"/>
        <v>-0.23000000000000398</v>
      </c>
      <c r="G80" s="6">
        <f t="shared" si="3"/>
        <v>2.0000000000010232E-2</v>
      </c>
      <c r="I80" s="1">
        <f t="shared" si="2"/>
        <v>0.25000000000001421</v>
      </c>
    </row>
    <row r="81" spans="1:9">
      <c r="A81" s="30">
        <f>Data!A47</f>
        <v>1500</v>
      </c>
      <c r="B81" s="37">
        <f>Data!B47</f>
        <v>84.58</v>
      </c>
      <c r="C81" s="37">
        <f>Data!AR47</f>
        <v>84.59</v>
      </c>
      <c r="D81" s="37">
        <f>Data!C47</f>
        <v>84.38</v>
      </c>
      <c r="E81" s="37">
        <f>Data!AS47</f>
        <v>84.68</v>
      </c>
      <c r="F81" s="1">
        <f t="shared" si="3"/>
        <v>-0.20000000000000284</v>
      </c>
      <c r="G81" s="6">
        <f t="shared" si="3"/>
        <v>9.0000000000003411E-2</v>
      </c>
      <c r="I81" s="1">
        <f t="shared" si="2"/>
        <v>0.29000000000000625</v>
      </c>
    </row>
    <row r="82" spans="1:9">
      <c r="A82" s="30">
        <f>Data!A48</f>
        <v>1400</v>
      </c>
      <c r="B82" s="37">
        <f>Data!B48</f>
        <v>83.56</v>
      </c>
      <c r="C82" s="37">
        <f>Data!AR48</f>
        <v>83.48</v>
      </c>
      <c r="D82" s="37">
        <f>Data!C48</f>
        <v>83.41</v>
      </c>
      <c r="E82" s="37">
        <f>Data!AS48</f>
        <v>83.66</v>
      </c>
      <c r="F82" s="1">
        <f t="shared" si="3"/>
        <v>-0.15000000000000568</v>
      </c>
      <c r="G82" s="6">
        <f t="shared" si="3"/>
        <v>0.17999999999999261</v>
      </c>
      <c r="I82" s="1">
        <f t="shared" si="2"/>
        <v>0.32999999999999829</v>
      </c>
    </row>
    <row r="83" spans="1:9">
      <c r="A83" s="30">
        <f>Data!A49</f>
        <v>1320</v>
      </c>
      <c r="B83" s="37">
        <f>Data!B49</f>
        <v>82.48</v>
      </c>
      <c r="C83" s="37">
        <f>Data!AR49</f>
        <v>82.29</v>
      </c>
      <c r="D83" s="37">
        <f>Data!C49</f>
        <v>82.38</v>
      </c>
      <c r="E83" s="37">
        <f>Data!AS49</f>
        <v>82.71</v>
      </c>
      <c r="F83" s="1">
        <f t="shared" si="3"/>
        <v>-0.10000000000000853</v>
      </c>
      <c r="G83" s="6">
        <f t="shared" si="3"/>
        <v>0.41999999999998749</v>
      </c>
      <c r="I83" s="1">
        <f t="shared" si="2"/>
        <v>0.51999999999999602</v>
      </c>
    </row>
    <row r="84" spans="1:9">
      <c r="A84" s="30">
        <f>Data!A50</f>
        <v>1250</v>
      </c>
      <c r="B84" s="37">
        <f>Data!B50</f>
        <v>82.46</v>
      </c>
      <c r="C84" s="37">
        <f>Data!AR50</f>
        <v>82.37</v>
      </c>
      <c r="D84" s="37">
        <f>Data!C50</f>
        <v>82.33</v>
      </c>
      <c r="E84" s="37">
        <f>Data!AS50</f>
        <v>82.92</v>
      </c>
      <c r="F84" s="1">
        <f t="shared" si="3"/>
        <v>-0.12999999999999545</v>
      </c>
      <c r="G84" s="6">
        <f t="shared" si="3"/>
        <v>0.54999999999999716</v>
      </c>
      <c r="I84" s="1">
        <f t="shared" si="2"/>
        <v>0.67999999999999261</v>
      </c>
    </row>
    <row r="85" spans="1:9">
      <c r="A85" s="30">
        <f>Data!A51</f>
        <v>1180</v>
      </c>
      <c r="B85" s="37">
        <f>Data!B51</f>
        <v>83.56</v>
      </c>
      <c r="C85" s="37">
        <f>Data!AR51</f>
        <v>83.54</v>
      </c>
      <c r="D85" s="37">
        <f>Data!C51</f>
        <v>83.33</v>
      </c>
      <c r="E85" s="37">
        <f>Data!AS51</f>
        <v>84.03</v>
      </c>
      <c r="F85" s="1">
        <f t="shared" si="3"/>
        <v>-0.23000000000000398</v>
      </c>
      <c r="G85" s="6">
        <f t="shared" si="3"/>
        <v>0.48999999999999488</v>
      </c>
      <c r="I85" s="1">
        <f t="shared" si="2"/>
        <v>0.71999999999999886</v>
      </c>
    </row>
    <row r="86" spans="1:9">
      <c r="A86" s="30">
        <f>Data!A52</f>
        <v>1120</v>
      </c>
      <c r="B86" s="37">
        <f>Data!B52</f>
        <v>84.69</v>
      </c>
      <c r="C86" s="37">
        <f>Data!AR52</f>
        <v>84.66</v>
      </c>
      <c r="D86" s="37">
        <f>Data!C52</f>
        <v>84.4</v>
      </c>
      <c r="E86" s="37">
        <f>Data!AS52</f>
        <v>84.98</v>
      </c>
      <c r="F86" s="1">
        <f t="shared" si="3"/>
        <v>-0.28999999999999204</v>
      </c>
      <c r="G86" s="6">
        <f t="shared" si="3"/>
        <v>0.32000000000000739</v>
      </c>
      <c r="I86" s="1">
        <f t="shared" si="2"/>
        <v>0.60999999999999943</v>
      </c>
    </row>
    <row r="87" spans="1:9">
      <c r="A87" s="30">
        <f>Data!A53</f>
        <v>1060</v>
      </c>
      <c r="B87" s="37">
        <f>Data!B53</f>
        <v>85.57</v>
      </c>
      <c r="C87" s="37">
        <f>Data!AR53</f>
        <v>85.57</v>
      </c>
      <c r="D87" s="37">
        <f>Data!C53</f>
        <v>85.27</v>
      </c>
      <c r="E87" s="37">
        <f>Data!AS53</f>
        <v>85.65</v>
      </c>
      <c r="F87" s="1">
        <f t="shared" si="3"/>
        <v>-0.29999999999999716</v>
      </c>
      <c r="G87" s="6">
        <f t="shared" si="3"/>
        <v>8.0000000000012506E-2</v>
      </c>
      <c r="I87" s="1">
        <f t="shared" si="2"/>
        <v>0.38000000000000966</v>
      </c>
    </row>
    <row r="88" spans="1:9">
      <c r="A88" s="30">
        <f>Data!A54</f>
        <v>1000</v>
      </c>
      <c r="B88" s="37">
        <f>Data!B54</f>
        <v>86.29</v>
      </c>
      <c r="C88" s="37">
        <f>Data!AR54</f>
        <v>86.3</v>
      </c>
      <c r="D88" s="37">
        <f>Data!C54</f>
        <v>85.98</v>
      </c>
      <c r="E88" s="37">
        <f>Data!AS54</f>
        <v>86.17</v>
      </c>
      <c r="F88" s="1">
        <f t="shared" si="3"/>
        <v>-0.31000000000000227</v>
      </c>
      <c r="G88" s="6">
        <f t="shared" si="3"/>
        <v>-0.12999999999999545</v>
      </c>
      <c r="I88" s="1">
        <f t="shared" si="2"/>
        <v>0.18000000000000682</v>
      </c>
    </row>
    <row r="89" spans="1:9">
      <c r="A89" s="30">
        <f>Data!A55</f>
        <v>950</v>
      </c>
      <c r="B89" s="37">
        <f>Data!B55</f>
        <v>86.82</v>
      </c>
      <c r="C89" s="37">
        <f>Data!AR55</f>
        <v>86.76</v>
      </c>
      <c r="D89" s="37">
        <f>Data!C55</f>
        <v>86.5</v>
      </c>
      <c r="E89" s="37">
        <f>Data!AS55</f>
        <v>86.52</v>
      </c>
      <c r="F89" s="1">
        <f t="shared" si="3"/>
        <v>-0.31999999999999318</v>
      </c>
      <c r="G89" s="6">
        <f t="shared" si="3"/>
        <v>-0.24000000000000909</v>
      </c>
      <c r="I89" s="1">
        <f t="shared" si="2"/>
        <v>7.9999999999984084E-2</v>
      </c>
    </row>
    <row r="90" spans="1:9">
      <c r="A90" s="30">
        <f>Data!A56</f>
        <v>900</v>
      </c>
      <c r="B90" s="37">
        <f>Data!B56</f>
        <v>87.01</v>
      </c>
      <c r="C90" s="37">
        <f>Data!AR56</f>
        <v>86.76</v>
      </c>
      <c r="D90" s="37">
        <f>Data!C56</f>
        <v>86.66</v>
      </c>
      <c r="E90" s="37">
        <f>Data!AS56</f>
        <v>86.54</v>
      </c>
      <c r="F90" s="1">
        <f t="shared" si="3"/>
        <v>-0.35000000000000853</v>
      </c>
      <c r="G90" s="6">
        <f t="shared" si="3"/>
        <v>-0.21999999999999886</v>
      </c>
      <c r="I90" s="1">
        <f t="shared" si="2"/>
        <v>0.13000000000000966</v>
      </c>
    </row>
    <row r="91" spans="1:9">
      <c r="A91" s="30">
        <f>Data!A57</f>
        <v>850</v>
      </c>
      <c r="B91" s="37">
        <f>Data!B57</f>
        <v>86.85</v>
      </c>
      <c r="C91" s="37">
        <f>Data!AR57</f>
        <v>86.42</v>
      </c>
      <c r="D91" s="37">
        <f>Data!C57</f>
        <v>86.48</v>
      </c>
      <c r="E91" s="37">
        <f>Data!AS57</f>
        <v>86.26</v>
      </c>
      <c r="F91" s="1">
        <f t="shared" si="3"/>
        <v>-0.36999999999999034</v>
      </c>
      <c r="G91" s="6">
        <f t="shared" si="3"/>
        <v>-0.15999999999999659</v>
      </c>
      <c r="I91" s="1">
        <f t="shared" si="2"/>
        <v>0.20999999999999375</v>
      </c>
    </row>
    <row r="92" spans="1:9">
      <c r="A92" s="30">
        <f>Data!A58</f>
        <v>800</v>
      </c>
      <c r="B92" s="37">
        <f>Data!B58</f>
        <v>86.64</v>
      </c>
      <c r="C92" s="37">
        <f>Data!AR58</f>
        <v>86.12</v>
      </c>
      <c r="D92" s="37">
        <f>Data!C58</f>
        <v>86.28</v>
      </c>
      <c r="E92" s="37">
        <f>Data!AS58</f>
        <v>86.03</v>
      </c>
      <c r="F92" s="1">
        <f t="shared" si="3"/>
        <v>-0.35999999999999943</v>
      </c>
      <c r="G92" s="6">
        <f t="shared" si="3"/>
        <v>-9.0000000000003411E-2</v>
      </c>
      <c r="I92" s="1">
        <f t="shared" si="2"/>
        <v>0.26999999999999602</v>
      </c>
    </row>
    <row r="93" spans="1:9">
      <c r="A93" s="30">
        <f>Data!A59</f>
        <v>750</v>
      </c>
      <c r="B93" s="37">
        <f>Data!B59</f>
        <v>86.66</v>
      </c>
      <c r="C93" s="37">
        <f>Data!AR59</f>
        <v>86.16</v>
      </c>
      <c r="D93" s="37">
        <f>Data!C59</f>
        <v>86.38</v>
      </c>
      <c r="E93" s="37">
        <f>Data!AS59</f>
        <v>86.15</v>
      </c>
      <c r="F93" s="1">
        <f t="shared" si="3"/>
        <v>-0.28000000000000114</v>
      </c>
      <c r="G93" s="6">
        <f t="shared" si="3"/>
        <v>-9.9999999999909051E-3</v>
      </c>
      <c r="I93" s="1">
        <f t="shared" si="2"/>
        <v>0.27000000000001023</v>
      </c>
    </row>
    <row r="94" spans="1:9">
      <c r="A94" s="30">
        <f>Data!A60</f>
        <v>710</v>
      </c>
      <c r="B94" s="37">
        <f>Data!B60</f>
        <v>86.82</v>
      </c>
      <c r="C94" s="37">
        <f>Data!AR60</f>
        <v>86.38</v>
      </c>
      <c r="D94" s="37">
        <f>Data!C60</f>
        <v>86.64</v>
      </c>
      <c r="E94" s="37">
        <f>Data!AS60</f>
        <v>86.49</v>
      </c>
      <c r="F94" s="1">
        <f t="shared" si="3"/>
        <v>-0.17999999999999261</v>
      </c>
      <c r="G94" s="6">
        <f t="shared" si="3"/>
        <v>0.10999999999999943</v>
      </c>
      <c r="I94" s="1">
        <f t="shared" si="2"/>
        <v>0.28999999999999204</v>
      </c>
    </row>
    <row r="95" spans="1:9">
      <c r="A95" s="30">
        <f>Data!A61</f>
        <v>670</v>
      </c>
      <c r="B95" s="37">
        <f>Data!B61</f>
        <v>86.79</v>
      </c>
      <c r="C95" s="37">
        <f>Data!AR61</f>
        <v>86.4</v>
      </c>
      <c r="D95" s="37">
        <f>Data!C61</f>
        <v>86.65</v>
      </c>
      <c r="E95" s="37">
        <f>Data!AS61</f>
        <v>86.61</v>
      </c>
      <c r="F95" s="1">
        <f t="shared" si="3"/>
        <v>-0.14000000000000057</v>
      </c>
      <c r="G95" s="6">
        <f t="shared" si="3"/>
        <v>0.20999999999999375</v>
      </c>
      <c r="I95" s="1">
        <f t="shared" si="2"/>
        <v>0.34999999999999432</v>
      </c>
    </row>
    <row r="96" spans="1:9">
      <c r="A96" s="30">
        <f>Data!A62</f>
        <v>630</v>
      </c>
      <c r="B96" s="37">
        <f>Data!B62</f>
        <v>86.41</v>
      </c>
      <c r="C96" s="37">
        <f>Data!AR62</f>
        <v>86.08</v>
      </c>
      <c r="D96" s="37">
        <f>Data!C62</f>
        <v>86.25</v>
      </c>
      <c r="E96" s="37">
        <f>Data!AS62</f>
        <v>86.34</v>
      </c>
      <c r="F96" s="1">
        <f t="shared" si="3"/>
        <v>-0.15999999999999659</v>
      </c>
      <c r="G96" s="6">
        <f t="shared" si="3"/>
        <v>0.26000000000000512</v>
      </c>
      <c r="I96" s="1">
        <f t="shared" si="2"/>
        <v>0.42000000000000171</v>
      </c>
    </row>
    <row r="97" spans="1:9">
      <c r="A97" s="30">
        <f>Data!A63</f>
        <v>600</v>
      </c>
      <c r="B97" s="37">
        <f>Data!B63</f>
        <v>85.86</v>
      </c>
      <c r="C97" s="37">
        <f>Data!AR63</f>
        <v>85.61</v>
      </c>
      <c r="D97" s="37">
        <f>Data!C63</f>
        <v>85.64</v>
      </c>
      <c r="E97" s="37">
        <f>Data!AS63</f>
        <v>85.86</v>
      </c>
      <c r="F97" s="1">
        <f t="shared" si="3"/>
        <v>-0.21999999999999886</v>
      </c>
      <c r="G97" s="6">
        <f t="shared" si="3"/>
        <v>0.25</v>
      </c>
      <c r="I97" s="1">
        <f t="shared" si="2"/>
        <v>0.46999999999999886</v>
      </c>
    </row>
    <row r="98" spans="1:9">
      <c r="A98" s="30">
        <f>Data!A64</f>
        <v>560</v>
      </c>
      <c r="B98" s="37">
        <f>Data!B64</f>
        <v>85.45</v>
      </c>
      <c r="C98" s="37">
        <f>Data!AR64</f>
        <v>85.26</v>
      </c>
      <c r="D98" s="37">
        <f>Data!C64</f>
        <v>85.18</v>
      </c>
      <c r="E98" s="37">
        <f>Data!AS64</f>
        <v>85.46</v>
      </c>
      <c r="F98" s="1">
        <f t="shared" si="3"/>
        <v>-0.26999999999999602</v>
      </c>
      <c r="G98" s="6">
        <f t="shared" si="3"/>
        <v>0.19999999999998863</v>
      </c>
      <c r="I98" s="1">
        <f t="shared" si="2"/>
        <v>0.46999999999998465</v>
      </c>
    </row>
    <row r="99" spans="1:9">
      <c r="A99" s="30">
        <f>Data!A65</f>
        <v>530</v>
      </c>
      <c r="B99" s="37">
        <f>Data!B65</f>
        <v>85.33</v>
      </c>
      <c r="C99" s="37">
        <f>Data!AR65</f>
        <v>85.16</v>
      </c>
      <c r="D99" s="37">
        <f>Data!C65</f>
        <v>85.04</v>
      </c>
      <c r="E99" s="37">
        <f>Data!AS65</f>
        <v>85.29</v>
      </c>
      <c r="F99" s="1">
        <f t="shared" si="3"/>
        <v>-0.28999999999999204</v>
      </c>
      <c r="G99" s="6">
        <f t="shared" si="3"/>
        <v>0.13000000000000966</v>
      </c>
      <c r="I99" s="1">
        <f t="shared" si="2"/>
        <v>0.42000000000000171</v>
      </c>
    </row>
    <row r="100" spans="1:9">
      <c r="A100" s="30">
        <f>Data!A66</f>
        <v>500</v>
      </c>
      <c r="B100" s="37">
        <f>Data!B66</f>
        <v>85.39</v>
      </c>
      <c r="C100" s="37">
        <f>Data!AR66</f>
        <v>85.23</v>
      </c>
      <c r="D100" s="37">
        <f>Data!C66</f>
        <v>85.05</v>
      </c>
      <c r="E100" s="37">
        <f>Data!AS66</f>
        <v>85.23</v>
      </c>
      <c r="F100" s="1">
        <f t="shared" ref="F100:G131" si="4">D100-B100</f>
        <v>-0.34000000000000341</v>
      </c>
      <c r="G100" s="6">
        <f t="shared" si="4"/>
        <v>0</v>
      </c>
      <c r="I100" s="1">
        <f t="shared" ref="I100:I140" si="5">G100-F100</f>
        <v>0.34000000000000341</v>
      </c>
    </row>
    <row r="101" spans="1:9">
      <c r="A101" s="30">
        <f>Data!A67</f>
        <v>475</v>
      </c>
      <c r="B101" s="37">
        <f>Data!B67</f>
        <v>85.48</v>
      </c>
      <c r="C101" s="37">
        <f>Data!AR67</f>
        <v>85.3</v>
      </c>
      <c r="D101" s="37">
        <f>Data!C67</f>
        <v>85.06</v>
      </c>
      <c r="E101" s="37">
        <f>Data!AS67</f>
        <v>85.18</v>
      </c>
      <c r="F101" s="1">
        <f t="shared" si="4"/>
        <v>-0.42000000000000171</v>
      </c>
      <c r="G101" s="6">
        <f t="shared" si="4"/>
        <v>-0.11999999999999034</v>
      </c>
      <c r="I101" s="1">
        <f t="shared" si="5"/>
        <v>0.30000000000001137</v>
      </c>
    </row>
    <row r="102" spans="1:9">
      <c r="A102" s="30">
        <f>Data!A68</f>
        <v>450</v>
      </c>
      <c r="B102" s="37">
        <f>Data!B68</f>
        <v>85.59</v>
      </c>
      <c r="C102" s="37">
        <f>Data!AR68</f>
        <v>85.31</v>
      </c>
      <c r="D102" s="37">
        <f>Data!C68</f>
        <v>85.17</v>
      </c>
      <c r="E102" s="37">
        <f>Data!AS68</f>
        <v>85.22</v>
      </c>
      <c r="F102" s="1">
        <f t="shared" si="4"/>
        <v>-0.42000000000000171</v>
      </c>
      <c r="G102" s="6">
        <f t="shared" si="4"/>
        <v>-9.0000000000003411E-2</v>
      </c>
      <c r="I102" s="1">
        <f t="shared" si="5"/>
        <v>0.32999999999999829</v>
      </c>
    </row>
    <row r="103" spans="1:9">
      <c r="A103" s="30">
        <f>Data!A69</f>
        <v>425</v>
      </c>
      <c r="B103" s="37">
        <f>Data!B69</f>
        <v>85.82</v>
      </c>
      <c r="C103" s="37">
        <f>Data!AR69</f>
        <v>85.35</v>
      </c>
      <c r="D103" s="37">
        <f>Data!C69</f>
        <v>85.44</v>
      </c>
      <c r="E103" s="37">
        <f>Data!AS69</f>
        <v>85.4</v>
      </c>
      <c r="F103" s="1">
        <f t="shared" si="4"/>
        <v>-0.37999999999999545</v>
      </c>
      <c r="G103" s="6">
        <f t="shared" si="4"/>
        <v>5.0000000000011369E-2</v>
      </c>
      <c r="I103" s="1">
        <f t="shared" si="5"/>
        <v>0.43000000000000682</v>
      </c>
    </row>
    <row r="104" spans="1:9">
      <c r="A104" s="30">
        <f>Data!A70</f>
        <v>400</v>
      </c>
      <c r="B104" s="37">
        <f>Data!B70</f>
        <v>86.11</v>
      </c>
      <c r="C104" s="37">
        <f>Data!AR70</f>
        <v>85.49</v>
      </c>
      <c r="D104" s="37">
        <f>Data!C70</f>
        <v>85.78</v>
      </c>
      <c r="E104" s="37">
        <f>Data!AS70</f>
        <v>85.62</v>
      </c>
      <c r="F104" s="1">
        <f t="shared" si="4"/>
        <v>-0.32999999999999829</v>
      </c>
      <c r="G104" s="6">
        <f t="shared" si="4"/>
        <v>0.13000000000000966</v>
      </c>
      <c r="I104" s="1">
        <f t="shared" si="5"/>
        <v>0.46000000000000796</v>
      </c>
    </row>
    <row r="105" spans="1:9">
      <c r="A105" s="30">
        <f>Data!A71</f>
        <v>375</v>
      </c>
      <c r="B105" s="37">
        <f>Data!B71</f>
        <v>86.34</v>
      </c>
      <c r="C105" s="37">
        <f>Data!AR71</f>
        <v>85.68</v>
      </c>
      <c r="D105" s="37">
        <f>Data!C71</f>
        <v>86.04</v>
      </c>
      <c r="E105" s="37">
        <f>Data!AS71</f>
        <v>85.75</v>
      </c>
      <c r="F105" s="1">
        <f t="shared" si="4"/>
        <v>-0.29999999999999716</v>
      </c>
      <c r="G105" s="6">
        <f t="shared" si="4"/>
        <v>6.9999999999993179E-2</v>
      </c>
      <c r="I105" s="1">
        <f t="shared" si="5"/>
        <v>0.36999999999999034</v>
      </c>
    </row>
    <row r="106" spans="1:9">
      <c r="A106" s="30">
        <f>Data!A72</f>
        <v>355</v>
      </c>
      <c r="B106" s="37">
        <f>Data!B72</f>
        <v>86.44</v>
      </c>
      <c r="C106" s="37">
        <f>Data!AR72</f>
        <v>85.8</v>
      </c>
      <c r="D106" s="37">
        <f>Data!C72</f>
        <v>86.15</v>
      </c>
      <c r="E106" s="37">
        <f>Data!AS72</f>
        <v>85.8</v>
      </c>
      <c r="F106" s="1">
        <f t="shared" si="4"/>
        <v>-0.28999999999999204</v>
      </c>
      <c r="G106" s="6">
        <f t="shared" si="4"/>
        <v>0</v>
      </c>
      <c r="I106" s="1">
        <f t="shared" si="5"/>
        <v>0.28999999999999204</v>
      </c>
    </row>
    <row r="107" spans="1:9">
      <c r="A107" s="30">
        <f>Data!A73</f>
        <v>335</v>
      </c>
      <c r="B107" s="37">
        <f>Data!B73</f>
        <v>86.4</v>
      </c>
      <c r="C107" s="37">
        <f>Data!AR73</f>
        <v>85.76</v>
      </c>
      <c r="D107" s="37">
        <f>Data!C73</f>
        <v>86.12</v>
      </c>
      <c r="E107" s="37">
        <f>Data!AS73</f>
        <v>85.77</v>
      </c>
      <c r="F107" s="1">
        <f t="shared" si="4"/>
        <v>-0.28000000000000114</v>
      </c>
      <c r="G107" s="6">
        <f t="shared" si="4"/>
        <v>9.9999999999909051E-3</v>
      </c>
      <c r="I107" s="1">
        <f t="shared" si="5"/>
        <v>0.28999999999999204</v>
      </c>
    </row>
    <row r="108" spans="1:9">
      <c r="A108" s="30">
        <f>Data!A74</f>
        <v>315</v>
      </c>
      <c r="B108" s="37">
        <f>Data!B74</f>
        <v>86.19</v>
      </c>
      <c r="C108" s="37">
        <f>Data!AR74</f>
        <v>85.51</v>
      </c>
      <c r="D108" s="37">
        <f>Data!C74</f>
        <v>85.9</v>
      </c>
      <c r="E108" s="37">
        <f>Data!AS74</f>
        <v>85.55</v>
      </c>
      <c r="F108" s="1">
        <f t="shared" si="4"/>
        <v>-0.28999999999999204</v>
      </c>
      <c r="G108" s="6">
        <f t="shared" si="4"/>
        <v>3.9999999999992042E-2</v>
      </c>
      <c r="I108" s="1">
        <f t="shared" si="5"/>
        <v>0.32999999999998408</v>
      </c>
    </row>
    <row r="109" spans="1:9">
      <c r="A109" s="30">
        <f>Data!A75</f>
        <v>300</v>
      </c>
      <c r="B109" s="37">
        <f>Data!B75</f>
        <v>85.7</v>
      </c>
      <c r="C109" s="37">
        <f>Data!AR75</f>
        <v>84.98</v>
      </c>
      <c r="D109" s="37">
        <f>Data!C75</f>
        <v>85.4</v>
      </c>
      <c r="E109" s="37">
        <f>Data!AS75</f>
        <v>85.04</v>
      </c>
      <c r="F109" s="1">
        <f t="shared" si="4"/>
        <v>-0.29999999999999716</v>
      </c>
      <c r="G109" s="6">
        <f t="shared" si="4"/>
        <v>6.0000000000002274E-2</v>
      </c>
      <c r="I109" s="1">
        <f t="shared" si="5"/>
        <v>0.35999999999999943</v>
      </c>
    </row>
    <row r="110" spans="1:9">
      <c r="A110" s="30">
        <f>Data!A76</f>
        <v>280</v>
      </c>
      <c r="B110" s="37">
        <f>Data!B76</f>
        <v>84.92</v>
      </c>
      <c r="C110" s="37">
        <f>Data!AR76</f>
        <v>84.21</v>
      </c>
      <c r="D110" s="37">
        <f>Data!C76</f>
        <v>84.61</v>
      </c>
      <c r="E110" s="37">
        <f>Data!AS76</f>
        <v>84.27</v>
      </c>
      <c r="F110" s="1">
        <f t="shared" si="4"/>
        <v>-0.31000000000000227</v>
      </c>
      <c r="G110" s="6">
        <f t="shared" si="4"/>
        <v>6.0000000000002274E-2</v>
      </c>
      <c r="I110" s="1">
        <f t="shared" si="5"/>
        <v>0.37000000000000455</v>
      </c>
    </row>
    <row r="111" spans="1:9">
      <c r="A111" s="30">
        <f>Data!A77</f>
        <v>265</v>
      </c>
      <c r="B111" s="37">
        <f>Data!B77</f>
        <v>83.95</v>
      </c>
      <c r="C111" s="37">
        <f>Data!AR77</f>
        <v>83.33</v>
      </c>
      <c r="D111" s="37">
        <f>Data!C77</f>
        <v>83.67</v>
      </c>
      <c r="E111" s="37">
        <f>Data!AS77</f>
        <v>83.36</v>
      </c>
      <c r="F111" s="1">
        <f t="shared" si="4"/>
        <v>-0.28000000000000114</v>
      </c>
      <c r="G111" s="6">
        <f t="shared" si="4"/>
        <v>3.0000000000001137E-2</v>
      </c>
      <c r="I111" s="1">
        <f t="shared" si="5"/>
        <v>0.31000000000000227</v>
      </c>
    </row>
    <row r="112" spans="1:9">
      <c r="A112" s="30">
        <f>Data!A78</f>
        <v>250</v>
      </c>
      <c r="B112" s="37">
        <f>Data!B78</f>
        <v>83.03</v>
      </c>
      <c r="C112" s="37">
        <f>Data!AR78</f>
        <v>82.53</v>
      </c>
      <c r="D112" s="37">
        <f>Data!C78</f>
        <v>82.76</v>
      </c>
      <c r="E112" s="37">
        <f>Data!AS78</f>
        <v>82.54</v>
      </c>
      <c r="F112" s="1">
        <f t="shared" si="4"/>
        <v>-0.26999999999999602</v>
      </c>
      <c r="G112" s="6">
        <f t="shared" si="4"/>
        <v>1.0000000000005116E-2</v>
      </c>
      <c r="I112" s="1">
        <f t="shared" si="5"/>
        <v>0.28000000000000114</v>
      </c>
    </row>
    <row r="113" spans="1:9">
      <c r="A113" s="30">
        <f>Data!A79</f>
        <v>236</v>
      </c>
      <c r="B113" s="37">
        <f>Data!B79</f>
        <v>82.36</v>
      </c>
      <c r="C113" s="37">
        <f>Data!AR79</f>
        <v>81.96</v>
      </c>
      <c r="D113" s="37">
        <f>Data!C79</f>
        <v>82.09</v>
      </c>
      <c r="E113" s="37">
        <f>Data!AS79</f>
        <v>81.98</v>
      </c>
      <c r="F113" s="1">
        <f t="shared" si="4"/>
        <v>-0.26999999999999602</v>
      </c>
      <c r="G113" s="6">
        <f t="shared" si="4"/>
        <v>2.0000000000010232E-2</v>
      </c>
      <c r="I113" s="1">
        <f t="shared" si="5"/>
        <v>0.29000000000000625</v>
      </c>
    </row>
    <row r="114" spans="1:9">
      <c r="A114" s="30">
        <f>Data!A80</f>
        <v>224</v>
      </c>
      <c r="B114" s="37">
        <f>Data!B80</f>
        <v>82</v>
      </c>
      <c r="C114" s="37">
        <f>Data!AR80</f>
        <v>81.650000000000006</v>
      </c>
      <c r="D114" s="37">
        <f>Data!C80</f>
        <v>81.739999999999995</v>
      </c>
      <c r="E114" s="37">
        <f>Data!AS80</f>
        <v>81.680000000000007</v>
      </c>
      <c r="F114" s="1">
        <f t="shared" si="4"/>
        <v>-0.26000000000000512</v>
      </c>
      <c r="G114" s="6">
        <f t="shared" si="4"/>
        <v>3.0000000000001137E-2</v>
      </c>
      <c r="I114" s="1">
        <f t="shared" si="5"/>
        <v>0.29000000000000625</v>
      </c>
    </row>
    <row r="115" spans="1:9">
      <c r="A115" s="30">
        <f>Data!A81</f>
        <v>212</v>
      </c>
      <c r="B115" s="37">
        <f>Data!B81</f>
        <v>81.91</v>
      </c>
      <c r="C115" s="37">
        <f>Data!AR81</f>
        <v>81.53</v>
      </c>
      <c r="D115" s="37">
        <f>Data!C81</f>
        <v>81.680000000000007</v>
      </c>
      <c r="E115" s="37">
        <f>Data!AS81</f>
        <v>81.59</v>
      </c>
      <c r="F115" s="1">
        <f t="shared" si="4"/>
        <v>-0.22999999999998977</v>
      </c>
      <c r="G115" s="6">
        <f t="shared" si="4"/>
        <v>6.0000000000002274E-2</v>
      </c>
      <c r="I115" s="1">
        <f t="shared" si="5"/>
        <v>0.28999999999999204</v>
      </c>
    </row>
    <row r="116" spans="1:9">
      <c r="A116" s="30">
        <f>Data!A82</f>
        <v>200</v>
      </c>
      <c r="B116" s="37">
        <f>Data!B82</f>
        <v>81.97</v>
      </c>
      <c r="C116" s="37">
        <f>Data!AR82</f>
        <v>81.53</v>
      </c>
      <c r="D116" s="37">
        <f>Data!C82</f>
        <v>81.8</v>
      </c>
      <c r="E116" s="37">
        <f>Data!AS82</f>
        <v>81.62</v>
      </c>
      <c r="F116" s="1">
        <f t="shared" si="4"/>
        <v>-0.17000000000000171</v>
      </c>
      <c r="G116" s="6">
        <f t="shared" si="4"/>
        <v>9.0000000000003411E-2</v>
      </c>
      <c r="I116" s="1">
        <f t="shared" si="5"/>
        <v>0.26000000000000512</v>
      </c>
    </row>
    <row r="117" spans="1:9">
      <c r="A117" s="30">
        <f>Data!A83</f>
        <v>190</v>
      </c>
      <c r="B117" s="37">
        <f>Data!B83</f>
        <v>82.13</v>
      </c>
      <c r="C117" s="37">
        <f>Data!AR83</f>
        <v>81.69</v>
      </c>
      <c r="D117" s="37">
        <f>Data!C83</f>
        <v>82.04</v>
      </c>
      <c r="E117" s="37">
        <f>Data!AS83</f>
        <v>81.790000000000006</v>
      </c>
      <c r="F117" s="1">
        <f t="shared" si="4"/>
        <v>-8.99999999999892E-2</v>
      </c>
      <c r="G117" s="6">
        <f t="shared" si="4"/>
        <v>0.10000000000000853</v>
      </c>
      <c r="I117" s="1">
        <f t="shared" si="5"/>
        <v>0.18999999999999773</v>
      </c>
    </row>
    <row r="118" spans="1:9">
      <c r="A118" s="30">
        <f>Data!A84</f>
        <v>180</v>
      </c>
      <c r="B118" s="37">
        <f>Data!B84</f>
        <v>82.42</v>
      </c>
      <c r="C118" s="37">
        <f>Data!AR84</f>
        <v>82.03</v>
      </c>
      <c r="D118" s="37">
        <f>Data!C84</f>
        <v>82.38</v>
      </c>
      <c r="E118" s="37">
        <f>Data!AS84</f>
        <v>82.13</v>
      </c>
      <c r="F118" s="1">
        <f t="shared" si="4"/>
        <v>-4.0000000000006253E-2</v>
      </c>
      <c r="G118" s="6">
        <f t="shared" si="4"/>
        <v>9.9999999999994316E-2</v>
      </c>
      <c r="I118" s="1">
        <f t="shared" si="5"/>
        <v>0.14000000000000057</v>
      </c>
    </row>
    <row r="119" spans="1:9">
      <c r="A119" s="30">
        <f>Data!A85</f>
        <v>170</v>
      </c>
      <c r="B119" s="37">
        <f>Data!B85</f>
        <v>82.79</v>
      </c>
      <c r="C119" s="37">
        <f>Data!AR85</f>
        <v>82.5</v>
      </c>
      <c r="D119" s="37">
        <f>Data!C85</f>
        <v>82.79</v>
      </c>
      <c r="E119" s="37">
        <f>Data!AS85</f>
        <v>82.56</v>
      </c>
      <c r="F119" s="1">
        <f t="shared" si="4"/>
        <v>0</v>
      </c>
      <c r="G119" s="6">
        <f t="shared" si="4"/>
        <v>6.0000000000002274E-2</v>
      </c>
      <c r="I119" s="1">
        <f t="shared" si="5"/>
        <v>6.0000000000002274E-2</v>
      </c>
    </row>
    <row r="120" spans="1:9">
      <c r="A120" s="30">
        <f>Data!A86</f>
        <v>160</v>
      </c>
      <c r="B120" s="37">
        <f>Data!B86</f>
        <v>83.2</v>
      </c>
      <c r="C120" s="37">
        <f>Data!AR86</f>
        <v>82.96</v>
      </c>
      <c r="D120" s="37">
        <f>Data!C86</f>
        <v>83.25</v>
      </c>
      <c r="E120" s="37">
        <f>Data!AS86</f>
        <v>82.95</v>
      </c>
      <c r="F120" s="1">
        <f t="shared" si="4"/>
        <v>4.9999999999997158E-2</v>
      </c>
      <c r="G120" s="6">
        <f t="shared" si="4"/>
        <v>-9.9999999999909051E-3</v>
      </c>
      <c r="I120" s="1">
        <f t="shared" si="5"/>
        <v>-5.9999999999988063E-2</v>
      </c>
    </row>
    <row r="121" spans="1:9">
      <c r="A121" s="30">
        <f>Data!A87</f>
        <v>150</v>
      </c>
      <c r="B121" s="37">
        <f>Data!B87</f>
        <v>83.56</v>
      </c>
      <c r="C121" s="37">
        <f>Data!AR87</f>
        <v>83.36</v>
      </c>
      <c r="D121" s="37">
        <f>Data!C87</f>
        <v>83.7</v>
      </c>
      <c r="E121" s="37">
        <f>Data!AS87</f>
        <v>83.29</v>
      </c>
      <c r="F121" s="1">
        <f t="shared" si="4"/>
        <v>0.14000000000000057</v>
      </c>
      <c r="G121" s="6">
        <f t="shared" si="4"/>
        <v>-6.9999999999993179E-2</v>
      </c>
      <c r="I121" s="1">
        <f t="shared" si="5"/>
        <v>-0.20999999999999375</v>
      </c>
    </row>
    <row r="122" spans="1:9">
      <c r="A122" s="30">
        <f>Data!A88</f>
        <v>140</v>
      </c>
      <c r="B122" s="37">
        <f>Data!B88</f>
        <v>83.84</v>
      </c>
      <c r="C122" s="37">
        <f>Data!AR88</f>
        <v>83.72</v>
      </c>
      <c r="D122" s="37">
        <f>Data!C88</f>
        <v>84.1</v>
      </c>
      <c r="E122" s="37">
        <f>Data!AS88</f>
        <v>83.67</v>
      </c>
      <c r="F122" s="1">
        <f t="shared" si="4"/>
        <v>0.25999999999999091</v>
      </c>
      <c r="G122" s="6">
        <f t="shared" si="4"/>
        <v>-4.9999999999997158E-2</v>
      </c>
      <c r="I122" s="1">
        <f t="shared" si="5"/>
        <v>-0.30999999999998806</v>
      </c>
    </row>
    <row r="123" spans="1:9">
      <c r="A123" s="30">
        <f>Data!A89</f>
        <v>132</v>
      </c>
      <c r="B123" s="37">
        <f>Data!B89</f>
        <v>84.06</v>
      </c>
      <c r="C123" s="37">
        <f>Data!AR89</f>
        <v>84.09</v>
      </c>
      <c r="D123" s="37">
        <f>Data!C89</f>
        <v>84.37</v>
      </c>
      <c r="E123" s="37">
        <f>Data!AS89</f>
        <v>84.18</v>
      </c>
      <c r="F123" s="1">
        <f t="shared" si="4"/>
        <v>0.31000000000000227</v>
      </c>
      <c r="G123" s="6">
        <f t="shared" si="4"/>
        <v>9.0000000000003411E-2</v>
      </c>
      <c r="I123" s="1">
        <f t="shared" si="5"/>
        <v>-0.21999999999999886</v>
      </c>
    </row>
    <row r="124" spans="1:9">
      <c r="A124" s="30">
        <f>Data!A90</f>
        <v>125</v>
      </c>
      <c r="B124" s="37">
        <f>Data!B90</f>
        <v>84.19</v>
      </c>
      <c r="C124" s="37">
        <f>Data!AR90</f>
        <v>84.45</v>
      </c>
      <c r="D124" s="37">
        <f>Data!C90</f>
        <v>84.47</v>
      </c>
      <c r="E124" s="37">
        <f>Data!AS90</f>
        <v>84.81</v>
      </c>
      <c r="F124" s="1">
        <f t="shared" si="4"/>
        <v>0.28000000000000114</v>
      </c>
      <c r="G124" s="6">
        <f t="shared" si="4"/>
        <v>0.35999999999999943</v>
      </c>
      <c r="I124" s="1">
        <f t="shared" si="5"/>
        <v>7.9999999999998295E-2</v>
      </c>
    </row>
    <row r="125" spans="1:9">
      <c r="A125" s="30">
        <f>Data!A91</f>
        <v>118</v>
      </c>
      <c r="B125" s="37">
        <f>Data!B91</f>
        <v>84.26</v>
      </c>
      <c r="C125" s="37">
        <f>Data!AR91</f>
        <v>84.76</v>
      </c>
      <c r="D125" s="37">
        <f>Data!C91</f>
        <v>84.43</v>
      </c>
      <c r="E125" s="37">
        <f>Data!AS91</f>
        <v>85.36</v>
      </c>
      <c r="F125" s="1">
        <f t="shared" si="4"/>
        <v>0.17000000000000171</v>
      </c>
      <c r="G125" s="6">
        <f t="shared" si="4"/>
        <v>0.59999999999999432</v>
      </c>
      <c r="I125" s="1">
        <f t="shared" si="5"/>
        <v>0.42999999999999261</v>
      </c>
    </row>
    <row r="126" spans="1:9">
      <c r="A126" s="30">
        <f>Data!A92</f>
        <v>112</v>
      </c>
      <c r="B126" s="37">
        <f>Data!B92</f>
        <v>84.43</v>
      </c>
      <c r="C126" s="37">
        <f>Data!AR92</f>
        <v>85.04</v>
      </c>
      <c r="D126" s="37">
        <f>Data!C92</f>
        <v>84.31</v>
      </c>
      <c r="E126" s="37">
        <f>Data!AS92</f>
        <v>85.58</v>
      </c>
      <c r="F126" s="1">
        <f t="shared" si="4"/>
        <v>-0.12000000000000455</v>
      </c>
      <c r="G126" s="6">
        <f t="shared" si="4"/>
        <v>0.53999999999999204</v>
      </c>
      <c r="I126" s="1">
        <f t="shared" si="5"/>
        <v>0.65999999999999659</v>
      </c>
    </row>
    <row r="127" spans="1:9">
      <c r="A127" s="30">
        <f>Data!A93</f>
        <v>106</v>
      </c>
      <c r="B127" s="37">
        <f>Data!B93</f>
        <v>84.88</v>
      </c>
      <c r="C127" s="37">
        <f>Data!AR93</f>
        <v>85.36</v>
      </c>
      <c r="D127" s="37">
        <f>Data!C93</f>
        <v>84.22</v>
      </c>
      <c r="E127" s="37">
        <f>Data!AS93</f>
        <v>85.45</v>
      </c>
      <c r="F127" s="1">
        <f t="shared" si="4"/>
        <v>-0.65999999999999659</v>
      </c>
      <c r="G127" s="6">
        <f t="shared" si="4"/>
        <v>9.0000000000003411E-2</v>
      </c>
      <c r="I127" s="1">
        <f t="shared" si="5"/>
        <v>0.75</v>
      </c>
    </row>
    <row r="128" spans="1:9">
      <c r="A128" s="30">
        <f>Data!A94</f>
        <v>100</v>
      </c>
      <c r="B128" s="37">
        <f>Data!B94</f>
        <v>85.54</v>
      </c>
      <c r="C128" s="37">
        <f>Data!AR94</f>
        <v>85.67</v>
      </c>
      <c r="D128" s="37">
        <f>Data!C94</f>
        <v>84.23</v>
      </c>
      <c r="E128" s="37">
        <f>Data!AS94</f>
        <v>85.21</v>
      </c>
      <c r="F128" s="1">
        <f t="shared" si="4"/>
        <v>-1.3100000000000023</v>
      </c>
      <c r="G128" s="6">
        <f t="shared" si="4"/>
        <v>-0.46000000000000796</v>
      </c>
      <c r="I128" s="1">
        <f t="shared" si="5"/>
        <v>0.84999999999999432</v>
      </c>
    </row>
    <row r="129" spans="1:9">
      <c r="A129" s="30">
        <f>Data!A95</f>
        <v>95</v>
      </c>
      <c r="B129" s="37">
        <f>Data!B95</f>
        <v>85.97</v>
      </c>
      <c r="C129" s="37">
        <f>Data!AR95</f>
        <v>85.85</v>
      </c>
      <c r="D129" s="37">
        <f>Data!C95</f>
        <v>84.52</v>
      </c>
      <c r="E129" s="37">
        <f>Data!AS95</f>
        <v>85.08</v>
      </c>
      <c r="F129" s="1">
        <f t="shared" si="4"/>
        <v>-1.4500000000000028</v>
      </c>
      <c r="G129" s="6">
        <f t="shared" si="4"/>
        <v>-0.76999999999999602</v>
      </c>
      <c r="I129" s="1">
        <f t="shared" si="5"/>
        <v>0.68000000000000682</v>
      </c>
    </row>
    <row r="130" spans="1:9">
      <c r="A130" s="30">
        <f>Data!A96</f>
        <v>90</v>
      </c>
      <c r="B130" s="37">
        <f>Data!B96</f>
        <v>85.87</v>
      </c>
      <c r="C130" s="37">
        <f>Data!AR96</f>
        <v>85.81</v>
      </c>
      <c r="D130" s="37">
        <f>Data!C96</f>
        <v>85.3</v>
      </c>
      <c r="E130" s="37">
        <f>Data!AS96</f>
        <v>85.05</v>
      </c>
      <c r="F130" s="1">
        <f t="shared" si="4"/>
        <v>-0.57000000000000739</v>
      </c>
      <c r="G130" s="6">
        <f t="shared" si="4"/>
        <v>-0.76000000000000512</v>
      </c>
      <c r="I130" s="1">
        <f t="shared" si="5"/>
        <v>-0.18999999999999773</v>
      </c>
    </row>
    <row r="131" spans="1:9">
      <c r="A131" s="30">
        <f>Data!A97</f>
        <v>85</v>
      </c>
      <c r="B131" s="37">
        <f>Data!B97</f>
        <v>85.38</v>
      </c>
      <c r="C131" s="37">
        <f>Data!AR97</f>
        <v>85.62</v>
      </c>
      <c r="D131" s="37">
        <f>Data!C97</f>
        <v>86.17</v>
      </c>
      <c r="E131" s="37">
        <f>Data!AS97</f>
        <v>85.05</v>
      </c>
      <c r="F131" s="1">
        <f t="shared" si="4"/>
        <v>0.79000000000000625</v>
      </c>
      <c r="G131" s="6">
        <f t="shared" si="4"/>
        <v>-0.57000000000000739</v>
      </c>
      <c r="I131" s="1">
        <f t="shared" si="5"/>
        <v>-1.3600000000000136</v>
      </c>
    </row>
    <row r="132" spans="1:9">
      <c r="A132" s="30">
        <f>Data!A98</f>
        <v>80</v>
      </c>
      <c r="B132" s="37">
        <f>Data!B98</f>
        <v>84.95</v>
      </c>
      <c r="C132" s="37">
        <f>Data!AR98</f>
        <v>85.48</v>
      </c>
      <c r="D132" s="37">
        <f>Data!C98</f>
        <v>86.55</v>
      </c>
      <c r="E132" s="37">
        <f>Data!AS98</f>
        <v>85.19</v>
      </c>
      <c r="F132" s="1">
        <f t="shared" ref="F132:G140" si="6">D132-B132</f>
        <v>1.5999999999999943</v>
      </c>
      <c r="G132" s="6">
        <f t="shared" si="6"/>
        <v>-0.29000000000000625</v>
      </c>
      <c r="I132" s="1">
        <f t="shared" si="5"/>
        <v>-1.8900000000000006</v>
      </c>
    </row>
    <row r="133" spans="1:9">
      <c r="A133" s="30">
        <f>Data!A99</f>
        <v>75</v>
      </c>
      <c r="B133" s="37">
        <f>Data!B99</f>
        <v>85.08</v>
      </c>
      <c r="C133" s="37">
        <f>Data!AR99</f>
        <v>85.6</v>
      </c>
      <c r="D133" s="37">
        <f>Data!C99</f>
        <v>86.3</v>
      </c>
      <c r="E133" s="37">
        <f>Data!AS99</f>
        <v>85.64</v>
      </c>
      <c r="F133" s="1">
        <f t="shared" si="6"/>
        <v>1.2199999999999989</v>
      </c>
      <c r="G133" s="6">
        <f t="shared" si="6"/>
        <v>4.0000000000006253E-2</v>
      </c>
      <c r="I133" s="1">
        <f t="shared" si="5"/>
        <v>-1.1799999999999926</v>
      </c>
    </row>
    <row r="134" spans="1:9">
      <c r="A134" s="30">
        <f>Data!A100</f>
        <v>71</v>
      </c>
      <c r="B134" s="37">
        <f>Data!B100</f>
        <v>86.04</v>
      </c>
      <c r="C134" s="37">
        <f>Data!AR100</f>
        <v>86.27</v>
      </c>
      <c r="D134" s="37">
        <f>Data!C100</f>
        <v>85.96</v>
      </c>
      <c r="E134" s="37">
        <f>Data!AS100</f>
        <v>86.51</v>
      </c>
      <c r="F134" s="1">
        <f t="shared" si="6"/>
        <v>-8.0000000000012506E-2</v>
      </c>
      <c r="G134" s="6">
        <f t="shared" si="6"/>
        <v>0.24000000000000909</v>
      </c>
      <c r="I134" s="1">
        <f t="shared" si="5"/>
        <v>0.3200000000000216</v>
      </c>
    </row>
    <row r="135" spans="1:9">
      <c r="A135" s="30">
        <f>Data!A101</f>
        <v>67</v>
      </c>
      <c r="B135" s="37">
        <f>Data!B101</f>
        <v>87.43</v>
      </c>
      <c r="C135" s="37">
        <f>Data!AR101</f>
        <v>87.28</v>
      </c>
      <c r="D135" s="37">
        <f>Data!C101</f>
        <v>86.27</v>
      </c>
      <c r="E135" s="37">
        <f>Data!AS101</f>
        <v>87.52</v>
      </c>
      <c r="F135" s="1">
        <f t="shared" si="6"/>
        <v>-1.1600000000000108</v>
      </c>
      <c r="G135" s="6">
        <f t="shared" si="6"/>
        <v>0.23999999999999488</v>
      </c>
      <c r="I135" s="1">
        <f t="shared" si="5"/>
        <v>1.4000000000000057</v>
      </c>
    </row>
    <row r="136" spans="1:9">
      <c r="A136" s="30">
        <f>Data!A102</f>
        <v>63</v>
      </c>
      <c r="B136" s="37">
        <f>Data!B102</f>
        <v>88.53</v>
      </c>
      <c r="C136" s="37">
        <f>Data!AR102</f>
        <v>88.16</v>
      </c>
      <c r="D136" s="37">
        <f>Data!C102</f>
        <v>87.02</v>
      </c>
      <c r="E136" s="37">
        <f>Data!AS102</f>
        <v>88.27</v>
      </c>
      <c r="F136" s="1">
        <f t="shared" si="6"/>
        <v>-1.5100000000000051</v>
      </c>
      <c r="G136" s="6">
        <f t="shared" si="6"/>
        <v>0.10999999999999943</v>
      </c>
      <c r="I136" s="1">
        <f t="shared" si="5"/>
        <v>1.6200000000000045</v>
      </c>
    </row>
    <row r="137" spans="1:9">
      <c r="A137" s="30">
        <f>Data!A103</f>
        <v>60</v>
      </c>
      <c r="B137" s="37">
        <f>Data!B103</f>
        <v>88.94</v>
      </c>
      <c r="C137" s="37">
        <f>Data!AR103</f>
        <v>88.54</v>
      </c>
      <c r="D137" s="37">
        <f>Data!C103</f>
        <v>87.46</v>
      </c>
      <c r="E137" s="37">
        <f>Data!AS103</f>
        <v>88.5</v>
      </c>
      <c r="F137" s="1">
        <f t="shared" si="6"/>
        <v>-1.480000000000004</v>
      </c>
      <c r="G137" s="6">
        <f t="shared" si="6"/>
        <v>-4.0000000000006253E-2</v>
      </c>
      <c r="I137" s="1">
        <f t="shared" si="5"/>
        <v>1.4399999999999977</v>
      </c>
    </row>
    <row r="138" spans="1:9">
      <c r="A138" s="30">
        <f>Data!A104</f>
        <v>56</v>
      </c>
      <c r="B138" s="37">
        <f>Data!B104</f>
        <v>88.45</v>
      </c>
      <c r="C138" s="37">
        <f>Data!AR104</f>
        <v>88.15</v>
      </c>
      <c r="D138" s="37">
        <f>Data!C104</f>
        <v>87.21</v>
      </c>
      <c r="E138" s="37">
        <f>Data!AS104</f>
        <v>88.03</v>
      </c>
      <c r="F138" s="1">
        <f t="shared" si="6"/>
        <v>-1.2400000000000091</v>
      </c>
      <c r="G138" s="6">
        <f t="shared" si="6"/>
        <v>-0.12000000000000455</v>
      </c>
      <c r="I138" s="1">
        <f t="shared" si="5"/>
        <v>1.1200000000000045</v>
      </c>
    </row>
    <row r="139" spans="1:9">
      <c r="A139" s="30">
        <f>Data!A105</f>
        <v>53</v>
      </c>
      <c r="B139" s="37">
        <f>Data!B105</f>
        <v>87.12</v>
      </c>
      <c r="C139" s="37">
        <f>Data!AR105</f>
        <v>87.04</v>
      </c>
      <c r="D139" s="37">
        <f>Data!C105</f>
        <v>86.31</v>
      </c>
      <c r="E139" s="37">
        <f>Data!AS105</f>
        <v>86.94</v>
      </c>
      <c r="F139" s="1">
        <f t="shared" si="6"/>
        <v>-0.81000000000000227</v>
      </c>
      <c r="G139" s="6">
        <f t="shared" si="6"/>
        <v>-0.10000000000000853</v>
      </c>
      <c r="I139" s="1">
        <f t="shared" si="5"/>
        <v>0.70999999999999375</v>
      </c>
    </row>
    <row r="140" spans="1:9">
      <c r="A140" s="30">
        <f>Data!A106</f>
        <v>50</v>
      </c>
      <c r="B140" s="37">
        <f>Data!B106</f>
        <v>83.36</v>
      </c>
      <c r="C140" s="37">
        <f>Data!AR106</f>
        <v>83.36</v>
      </c>
      <c r="D140" s="37">
        <f>Data!C106</f>
        <v>82.86</v>
      </c>
      <c r="E140" s="37">
        <f>Data!AS106</f>
        <v>83.18</v>
      </c>
      <c r="F140" s="1">
        <f t="shared" si="6"/>
        <v>-0.5</v>
      </c>
      <c r="G140" s="6">
        <f t="shared" si="6"/>
        <v>-0.17999999999999261</v>
      </c>
      <c r="I140" s="1">
        <f t="shared" si="5"/>
        <v>0.32000000000000739</v>
      </c>
    </row>
  </sheetData>
  <mergeCells count="7">
    <mergeCell ref="S24:T24"/>
    <mergeCell ref="K31:L31"/>
    <mergeCell ref="E24:F24"/>
    <mergeCell ref="C25:D25"/>
    <mergeCell ref="C27:D27"/>
    <mergeCell ref="C29:D29"/>
    <mergeCell ref="C31:D31"/>
  </mergeCells>
  <phoneticPr fontId="12" type="noConversion"/>
  <conditionalFormatting sqref="F25:F31">
    <cfRule type="cellIs" dxfId="2" priority="3" stopIfTrue="1" operator="equal">
      <formula>"Fail"</formula>
    </cfRule>
  </conditionalFormatting>
  <conditionalFormatting sqref="K31:M31">
    <cfRule type="cellIs" dxfId="1" priority="1" stopIfTrue="1" operator="equal">
      <formula>"Fail"</formula>
    </cfRule>
    <cfRule type="cellIs" dxfId="0" priority="2" stopIfTrue="1" operator="equal">
      <formula>"Pass"</formula>
    </cfRule>
  </conditionalFormatting>
  <pageMargins left="0.7" right="0.7" top="0.75" bottom="0.75" header="0.3" footer="0.3"/>
  <pageSetup paperSize="9" orientation="portrait" r:id="rId1"/>
  <ignoredErrors>
    <ignoredError sqref="P25:P2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6"/>
  <sheetViews>
    <sheetView workbookViewId="0">
      <selection activeCell="E64" sqref="E64"/>
    </sheetView>
  </sheetViews>
  <sheetFormatPr defaultRowHeight="13.5"/>
  <cols>
    <col min="1" max="1" width="10.5" bestFit="1" customWidth="1"/>
    <col min="2" max="2" width="36.125" bestFit="1" customWidth="1"/>
    <col min="3" max="3" width="37.125" bestFit="1" customWidth="1"/>
    <col min="4" max="4" width="10.5" bestFit="1" customWidth="1"/>
    <col min="5" max="5" width="40.5" bestFit="1" customWidth="1"/>
    <col min="6" max="6" width="41.625" bestFit="1" customWidth="1"/>
    <col min="7" max="7" width="10.5" bestFit="1" customWidth="1"/>
    <col min="8" max="8" width="40.5" bestFit="1" customWidth="1"/>
    <col min="9" max="9" width="41.625" bestFit="1" customWidth="1"/>
    <col min="10" max="10" width="10.5" bestFit="1" customWidth="1"/>
    <col min="11" max="11" width="40.5" bestFit="1" customWidth="1"/>
    <col min="12" max="12" width="41.625" bestFit="1" customWidth="1"/>
    <col min="13" max="13" width="10.5" bestFit="1" customWidth="1"/>
    <col min="14" max="14" width="40.5" bestFit="1" customWidth="1"/>
    <col min="15" max="15" width="41.625" bestFit="1" customWidth="1"/>
    <col min="16" max="16" width="10.5" bestFit="1" customWidth="1"/>
    <col min="17" max="17" width="40.5" bestFit="1" customWidth="1"/>
    <col min="18" max="18" width="41.625" bestFit="1" customWidth="1"/>
    <col min="19" max="19" width="10.5" bestFit="1" customWidth="1"/>
    <col min="20" max="20" width="40.5" bestFit="1" customWidth="1"/>
    <col min="21" max="21" width="41.625" bestFit="1" customWidth="1"/>
    <col min="22" max="22" width="10.5" bestFit="1" customWidth="1"/>
    <col min="23" max="23" width="37.125" bestFit="1" customWidth="1"/>
    <col min="24" max="24" width="38.25" bestFit="1" customWidth="1"/>
    <col min="25" max="25" width="10.5" bestFit="1" customWidth="1"/>
    <col min="26" max="26" width="41.625" bestFit="1" customWidth="1"/>
    <col min="27" max="27" width="42.75" bestFit="1" customWidth="1"/>
    <col min="28" max="28" width="10.5" bestFit="1" customWidth="1"/>
    <col min="29" max="29" width="41.625" bestFit="1" customWidth="1"/>
    <col min="30" max="30" width="42.75" bestFit="1" customWidth="1"/>
    <col min="31" max="31" width="10.5" bestFit="1" customWidth="1"/>
    <col min="32" max="32" width="41.625" bestFit="1" customWidth="1"/>
    <col min="33" max="33" width="42.75" bestFit="1" customWidth="1"/>
    <col min="34" max="34" width="10.5" bestFit="1" customWidth="1"/>
    <col min="35" max="35" width="41.625" bestFit="1" customWidth="1"/>
    <col min="36" max="36" width="42.75" bestFit="1" customWidth="1"/>
    <col min="37" max="37" width="10.5" bestFit="1" customWidth="1"/>
    <col min="38" max="38" width="41.625" bestFit="1" customWidth="1"/>
    <col min="39" max="39" width="42.75" bestFit="1" customWidth="1"/>
    <col min="40" max="40" width="10.5" bestFit="1" customWidth="1"/>
    <col min="41" max="41" width="41.625" bestFit="1" customWidth="1"/>
    <col min="42" max="42" width="42.75" bestFit="1" customWidth="1"/>
    <col min="43" max="43" width="10.5" bestFit="1" customWidth="1"/>
    <col min="44" max="44" width="37.125" bestFit="1" customWidth="1"/>
    <col min="45" max="45" width="38.25" bestFit="1" customWidth="1"/>
    <col min="46" max="46" width="10.5" bestFit="1" customWidth="1"/>
    <col min="47" max="47" width="41.625" bestFit="1" customWidth="1"/>
    <col min="48" max="48" width="42.75" bestFit="1" customWidth="1"/>
    <col min="49" max="49" width="10.5" bestFit="1" customWidth="1"/>
    <col min="50" max="50" width="41.625" bestFit="1" customWidth="1"/>
    <col min="51" max="51" width="42.75" bestFit="1" customWidth="1"/>
    <col min="52" max="52" width="10.5" bestFit="1" customWidth="1"/>
    <col min="53" max="53" width="41.625" bestFit="1" customWidth="1"/>
    <col min="54" max="54" width="42.75" bestFit="1" customWidth="1"/>
    <col min="55" max="55" width="10.5" bestFit="1" customWidth="1"/>
    <col min="56" max="56" width="41.625" bestFit="1" customWidth="1"/>
    <col min="57" max="57" width="42.75" bestFit="1" customWidth="1"/>
    <col min="58" max="58" width="10.5" bestFit="1" customWidth="1"/>
    <col min="59" max="59" width="41.625" bestFit="1" customWidth="1"/>
    <col min="60" max="60" width="42.75" bestFit="1" customWidth="1"/>
    <col min="61" max="61" width="10.5" bestFit="1" customWidth="1"/>
    <col min="62" max="62" width="41.625" bestFit="1" customWidth="1"/>
    <col min="63" max="63" width="42.75" bestFit="1" customWidth="1"/>
  </cols>
  <sheetData>
    <row r="1" spans="1:63">
      <c r="A1" s="37" t="s">
        <v>18</v>
      </c>
      <c r="B1" s="37" t="s">
        <v>19</v>
      </c>
      <c r="C1" s="37" t="s">
        <v>20</v>
      </c>
      <c r="D1" s="37" t="s">
        <v>18</v>
      </c>
      <c r="E1" s="37" t="s">
        <v>21</v>
      </c>
      <c r="F1" s="37" t="s">
        <v>22</v>
      </c>
      <c r="G1" s="37" t="s">
        <v>18</v>
      </c>
      <c r="H1" s="37" t="s">
        <v>23</v>
      </c>
      <c r="I1" s="37" t="s">
        <v>24</v>
      </c>
      <c r="J1" s="37" t="s">
        <v>18</v>
      </c>
      <c r="K1" s="37" t="s">
        <v>25</v>
      </c>
      <c r="L1" s="37" t="s">
        <v>26</v>
      </c>
      <c r="M1" s="37" t="s">
        <v>18</v>
      </c>
      <c r="N1" s="37" t="s">
        <v>27</v>
      </c>
      <c r="O1" s="37" t="s">
        <v>28</v>
      </c>
      <c r="P1" s="37" t="s">
        <v>18</v>
      </c>
      <c r="Q1" s="37" t="s">
        <v>29</v>
      </c>
      <c r="R1" s="37" t="s">
        <v>30</v>
      </c>
      <c r="S1" s="37" t="s">
        <v>18</v>
      </c>
      <c r="T1" s="37" t="s">
        <v>31</v>
      </c>
      <c r="U1" s="37" t="s">
        <v>32</v>
      </c>
      <c r="V1" s="37" t="s">
        <v>18</v>
      </c>
      <c r="W1" s="37" t="s">
        <v>33</v>
      </c>
      <c r="X1" s="37" t="s">
        <v>34</v>
      </c>
      <c r="Y1" s="37" t="s">
        <v>18</v>
      </c>
      <c r="Z1" s="37" t="s">
        <v>35</v>
      </c>
      <c r="AA1" s="37" t="s">
        <v>36</v>
      </c>
      <c r="AB1" s="37" t="s">
        <v>18</v>
      </c>
      <c r="AC1" s="37" t="s">
        <v>37</v>
      </c>
      <c r="AD1" s="37" t="s">
        <v>38</v>
      </c>
      <c r="AE1" s="37" t="s">
        <v>18</v>
      </c>
      <c r="AF1" s="37" t="s">
        <v>39</v>
      </c>
      <c r="AG1" s="37" t="s">
        <v>40</v>
      </c>
      <c r="AH1" s="37" t="s">
        <v>18</v>
      </c>
      <c r="AI1" s="37" t="s">
        <v>41</v>
      </c>
      <c r="AJ1" s="37" t="s">
        <v>42</v>
      </c>
      <c r="AK1" s="37" t="s">
        <v>18</v>
      </c>
      <c r="AL1" s="37" t="s">
        <v>43</v>
      </c>
      <c r="AM1" s="37" t="s">
        <v>44</v>
      </c>
      <c r="AN1" s="37" t="s">
        <v>18</v>
      </c>
      <c r="AO1" s="37" t="s">
        <v>45</v>
      </c>
      <c r="AP1" s="37" t="s">
        <v>46</v>
      </c>
      <c r="AQ1" s="37" t="s">
        <v>18</v>
      </c>
      <c r="AR1" s="37" t="s">
        <v>33</v>
      </c>
      <c r="AS1" s="37" t="s">
        <v>34</v>
      </c>
      <c r="AT1" s="37" t="s">
        <v>18</v>
      </c>
      <c r="AU1" s="37" t="s">
        <v>35</v>
      </c>
      <c r="AV1" s="37" t="s">
        <v>36</v>
      </c>
      <c r="AW1" s="37" t="s">
        <v>18</v>
      </c>
      <c r="AX1" s="37" t="s">
        <v>37</v>
      </c>
      <c r="AY1" s="37" t="s">
        <v>38</v>
      </c>
      <c r="AZ1" s="37" t="s">
        <v>18</v>
      </c>
      <c r="BA1" s="37" t="s">
        <v>39</v>
      </c>
      <c r="BB1" s="37" t="s">
        <v>40</v>
      </c>
      <c r="BC1" s="37" t="s">
        <v>18</v>
      </c>
      <c r="BD1" s="37" t="s">
        <v>41</v>
      </c>
      <c r="BE1" s="37" t="s">
        <v>42</v>
      </c>
      <c r="BF1" s="37" t="s">
        <v>18</v>
      </c>
      <c r="BG1" s="37" t="s">
        <v>43</v>
      </c>
      <c r="BH1" s="37" t="s">
        <v>44</v>
      </c>
      <c r="BI1" s="37" t="s">
        <v>18</v>
      </c>
      <c r="BJ1" s="37" t="s">
        <v>45</v>
      </c>
      <c r="BK1" s="37" t="s">
        <v>46</v>
      </c>
    </row>
    <row r="2" spans="1:63">
      <c r="A2" s="37">
        <v>20000</v>
      </c>
      <c r="B2" s="37">
        <v>89.08</v>
      </c>
      <c r="C2" s="37">
        <v>90.67</v>
      </c>
      <c r="D2" s="37">
        <v>10000</v>
      </c>
      <c r="E2" s="37">
        <v>91.99</v>
      </c>
      <c r="F2" s="37">
        <v>91.86</v>
      </c>
      <c r="G2" s="37">
        <v>10000</v>
      </c>
      <c r="H2" s="37">
        <v>92</v>
      </c>
      <c r="I2" s="37">
        <v>92.82</v>
      </c>
      <c r="J2" s="37">
        <v>10000</v>
      </c>
      <c r="K2" s="37">
        <v>90.61</v>
      </c>
      <c r="L2" s="37">
        <v>91.62</v>
      </c>
      <c r="M2" s="37">
        <v>10000</v>
      </c>
      <c r="N2" s="37">
        <v>93.06</v>
      </c>
      <c r="O2" s="37">
        <v>93.83</v>
      </c>
      <c r="P2" s="37">
        <v>10000</v>
      </c>
      <c r="Q2" s="37">
        <v>90.7</v>
      </c>
      <c r="R2" s="37">
        <v>91.07</v>
      </c>
      <c r="S2" s="37">
        <v>10000</v>
      </c>
      <c r="T2" s="37">
        <v>91.14</v>
      </c>
      <c r="U2" s="37">
        <v>91.18</v>
      </c>
      <c r="V2" s="37">
        <v>20000</v>
      </c>
      <c r="W2" s="37">
        <v>87.82</v>
      </c>
      <c r="X2" s="37">
        <v>88.15</v>
      </c>
      <c r="Y2" s="37">
        <v>10000</v>
      </c>
      <c r="Z2" s="37">
        <v>90.86</v>
      </c>
      <c r="AA2" s="37">
        <v>90.74</v>
      </c>
      <c r="AB2" s="37">
        <v>10000</v>
      </c>
      <c r="AC2" s="37">
        <v>90.03</v>
      </c>
      <c r="AD2" s="37">
        <v>89.82</v>
      </c>
      <c r="AE2" s="37">
        <v>10000</v>
      </c>
      <c r="AF2" s="37">
        <v>89.26</v>
      </c>
      <c r="AG2" s="37">
        <v>89.06</v>
      </c>
      <c r="AH2" s="37">
        <v>10000</v>
      </c>
      <c r="AI2" s="37">
        <v>91.14</v>
      </c>
      <c r="AJ2" s="37">
        <v>90.94</v>
      </c>
      <c r="AK2" s="37">
        <v>10000</v>
      </c>
      <c r="AL2" s="37">
        <v>89.51</v>
      </c>
      <c r="AM2" s="37">
        <v>89.87</v>
      </c>
      <c r="AN2" s="37">
        <v>10000</v>
      </c>
      <c r="AO2" s="37">
        <v>90.03</v>
      </c>
      <c r="AP2" s="37">
        <v>90.74</v>
      </c>
      <c r="AQ2" s="37">
        <v>20000</v>
      </c>
      <c r="AR2" s="37">
        <v>91.17</v>
      </c>
      <c r="AS2" s="37">
        <v>88.01</v>
      </c>
      <c r="AT2" s="37">
        <v>10000</v>
      </c>
      <c r="AU2" s="37">
        <v>91.19</v>
      </c>
      <c r="AV2" s="37">
        <v>90.19</v>
      </c>
      <c r="AW2" s="37">
        <v>10000</v>
      </c>
      <c r="AX2" s="37">
        <v>89.57</v>
      </c>
      <c r="AY2" s="37">
        <v>88.76</v>
      </c>
      <c r="AZ2" s="37">
        <v>10000</v>
      </c>
      <c r="BA2" s="37">
        <v>89.64</v>
      </c>
      <c r="BB2" s="37">
        <v>89.13</v>
      </c>
      <c r="BC2" s="37">
        <v>10000</v>
      </c>
      <c r="BD2" s="37">
        <v>90.85</v>
      </c>
      <c r="BE2" s="37">
        <v>89.99</v>
      </c>
      <c r="BF2" s="37">
        <v>10000</v>
      </c>
      <c r="BG2" s="37">
        <v>89.25</v>
      </c>
      <c r="BH2" s="37">
        <v>89.92</v>
      </c>
      <c r="BI2" s="37">
        <v>10000</v>
      </c>
      <c r="BJ2" s="37">
        <v>90.19</v>
      </c>
      <c r="BK2" s="37">
        <v>90.98</v>
      </c>
    </row>
    <row r="3" spans="1:63">
      <c r="A3" s="37">
        <v>19000</v>
      </c>
      <c r="B3" s="37">
        <v>89.3</v>
      </c>
      <c r="C3" s="37">
        <v>90.31</v>
      </c>
      <c r="D3" s="37">
        <v>9500</v>
      </c>
      <c r="E3" s="37">
        <v>92.01</v>
      </c>
      <c r="F3" s="37">
        <v>91.4</v>
      </c>
      <c r="G3" s="37">
        <v>9500</v>
      </c>
      <c r="H3" s="37">
        <v>91</v>
      </c>
      <c r="I3" s="37">
        <v>91.15</v>
      </c>
      <c r="J3" s="37">
        <v>9500</v>
      </c>
      <c r="K3" s="37">
        <v>90</v>
      </c>
      <c r="L3" s="37">
        <v>90.31</v>
      </c>
      <c r="M3" s="37">
        <v>9500</v>
      </c>
      <c r="N3" s="37">
        <v>91.91</v>
      </c>
      <c r="O3" s="37">
        <v>91.88</v>
      </c>
      <c r="P3" s="37">
        <v>9500</v>
      </c>
      <c r="Q3" s="37">
        <v>91.16</v>
      </c>
      <c r="R3" s="37">
        <v>91.37</v>
      </c>
      <c r="S3" s="37">
        <v>9500</v>
      </c>
      <c r="T3" s="37">
        <v>90.55</v>
      </c>
      <c r="U3" s="37">
        <v>90.81</v>
      </c>
      <c r="V3" s="37">
        <v>19000</v>
      </c>
      <c r="W3" s="37">
        <v>87.42</v>
      </c>
      <c r="X3" s="37">
        <v>88.06</v>
      </c>
      <c r="Y3" s="37">
        <v>9500</v>
      </c>
      <c r="Z3" s="37">
        <v>91.26</v>
      </c>
      <c r="AA3" s="37">
        <v>90.8</v>
      </c>
      <c r="AB3" s="37">
        <v>9500</v>
      </c>
      <c r="AC3" s="37">
        <v>89.33</v>
      </c>
      <c r="AD3" s="37">
        <v>89.57</v>
      </c>
      <c r="AE3" s="37">
        <v>9500</v>
      </c>
      <c r="AF3" s="37">
        <v>88.85</v>
      </c>
      <c r="AG3" s="37">
        <v>89.01</v>
      </c>
      <c r="AH3" s="37">
        <v>9500</v>
      </c>
      <c r="AI3" s="37">
        <v>90.47</v>
      </c>
      <c r="AJ3" s="37">
        <v>89.96</v>
      </c>
      <c r="AK3" s="37">
        <v>9500</v>
      </c>
      <c r="AL3" s="37">
        <v>90.11</v>
      </c>
      <c r="AM3" s="37">
        <v>90.25</v>
      </c>
      <c r="AN3" s="37">
        <v>9500</v>
      </c>
      <c r="AO3" s="37">
        <v>89.38</v>
      </c>
      <c r="AP3" s="37">
        <v>89.7</v>
      </c>
      <c r="AQ3" s="37">
        <v>19000</v>
      </c>
      <c r="AR3" s="37">
        <v>89.45</v>
      </c>
      <c r="AS3" s="37">
        <v>87.93</v>
      </c>
      <c r="AT3" s="37">
        <v>9500</v>
      </c>
      <c r="AU3" s="37">
        <v>91.05</v>
      </c>
      <c r="AV3" s="37">
        <v>90.27</v>
      </c>
      <c r="AW3" s="37">
        <v>9500</v>
      </c>
      <c r="AX3" s="37">
        <v>89.27</v>
      </c>
      <c r="AY3" s="37">
        <v>88.63</v>
      </c>
      <c r="AZ3" s="37">
        <v>9500</v>
      </c>
      <c r="BA3" s="37">
        <v>89.21</v>
      </c>
      <c r="BB3" s="37">
        <v>88.43</v>
      </c>
      <c r="BC3" s="37">
        <v>9500</v>
      </c>
      <c r="BD3" s="37">
        <v>90.18</v>
      </c>
      <c r="BE3" s="37">
        <v>89.35</v>
      </c>
      <c r="BF3" s="37">
        <v>9500</v>
      </c>
      <c r="BG3" s="37">
        <v>89.78</v>
      </c>
      <c r="BH3" s="37">
        <v>90.19</v>
      </c>
      <c r="BI3" s="37">
        <v>9500</v>
      </c>
      <c r="BJ3" s="37">
        <v>89.03</v>
      </c>
      <c r="BK3" s="37">
        <v>89.69</v>
      </c>
    </row>
    <row r="4" spans="1:63">
      <c r="A4" s="37">
        <v>18000</v>
      </c>
      <c r="B4" s="37">
        <v>89.02</v>
      </c>
      <c r="C4" s="37">
        <v>89.46</v>
      </c>
      <c r="D4" s="37">
        <v>9000</v>
      </c>
      <c r="E4" s="37">
        <v>91.68</v>
      </c>
      <c r="F4" s="37">
        <v>91.2</v>
      </c>
      <c r="G4" s="37">
        <v>9000</v>
      </c>
      <c r="H4" s="37">
        <v>91.18</v>
      </c>
      <c r="I4" s="37">
        <v>91.33</v>
      </c>
      <c r="J4" s="37">
        <v>9000</v>
      </c>
      <c r="K4" s="37">
        <v>90.26</v>
      </c>
      <c r="L4" s="37">
        <v>90.27</v>
      </c>
      <c r="M4" s="37">
        <v>9000</v>
      </c>
      <c r="N4" s="37">
        <v>91.86</v>
      </c>
      <c r="O4" s="37">
        <v>91.59</v>
      </c>
      <c r="P4" s="37">
        <v>9000</v>
      </c>
      <c r="Q4" s="37">
        <v>89.82</v>
      </c>
      <c r="R4" s="37">
        <v>90.06</v>
      </c>
      <c r="S4" s="37">
        <v>9000</v>
      </c>
      <c r="T4" s="37">
        <v>89.2</v>
      </c>
      <c r="U4" s="37">
        <v>89.59</v>
      </c>
      <c r="V4" s="37">
        <v>18000</v>
      </c>
      <c r="W4" s="37">
        <v>87.71</v>
      </c>
      <c r="X4" s="37">
        <v>87.94</v>
      </c>
      <c r="Y4" s="37">
        <v>9000</v>
      </c>
      <c r="Z4" s="37">
        <v>91.1</v>
      </c>
      <c r="AA4" s="37">
        <v>90.67</v>
      </c>
      <c r="AB4" s="37">
        <v>9000</v>
      </c>
      <c r="AC4" s="37">
        <v>88.52</v>
      </c>
      <c r="AD4" s="37">
        <v>88.72</v>
      </c>
      <c r="AE4" s="37">
        <v>9000</v>
      </c>
      <c r="AF4" s="37">
        <v>87.79</v>
      </c>
      <c r="AG4" s="37">
        <v>87.71</v>
      </c>
      <c r="AH4" s="37">
        <v>9000</v>
      </c>
      <c r="AI4" s="37">
        <v>90.28</v>
      </c>
      <c r="AJ4" s="37">
        <v>89.82</v>
      </c>
      <c r="AK4" s="37">
        <v>9000</v>
      </c>
      <c r="AL4" s="37">
        <v>90.5</v>
      </c>
      <c r="AM4" s="37">
        <v>90.66</v>
      </c>
      <c r="AN4" s="37">
        <v>9000</v>
      </c>
      <c r="AO4" s="37">
        <v>89.61</v>
      </c>
      <c r="AP4" s="37">
        <v>89.96</v>
      </c>
      <c r="AQ4" s="37">
        <v>18000</v>
      </c>
      <c r="AR4" s="37">
        <v>88.71</v>
      </c>
      <c r="AS4" s="37">
        <v>87.85</v>
      </c>
      <c r="AT4" s="37">
        <v>9000</v>
      </c>
      <c r="AU4" s="37">
        <v>90.85</v>
      </c>
      <c r="AV4" s="37">
        <v>90.22</v>
      </c>
      <c r="AW4" s="37">
        <v>9000</v>
      </c>
      <c r="AX4" s="37">
        <v>88.48</v>
      </c>
      <c r="AY4" s="37">
        <v>87.83</v>
      </c>
      <c r="AZ4" s="37">
        <v>9000</v>
      </c>
      <c r="BA4" s="37">
        <v>87.78</v>
      </c>
      <c r="BB4" s="37">
        <v>87.12</v>
      </c>
      <c r="BC4" s="37">
        <v>9000</v>
      </c>
      <c r="BD4" s="37">
        <v>90.13</v>
      </c>
      <c r="BE4" s="37">
        <v>89.25</v>
      </c>
      <c r="BF4" s="37">
        <v>9000</v>
      </c>
      <c r="BG4" s="37">
        <v>90.2</v>
      </c>
      <c r="BH4" s="37">
        <v>90.52</v>
      </c>
      <c r="BI4" s="37">
        <v>9000</v>
      </c>
      <c r="BJ4" s="37">
        <v>89.45</v>
      </c>
      <c r="BK4" s="37">
        <v>89.99</v>
      </c>
    </row>
    <row r="5" spans="1:63">
      <c r="A5" s="37">
        <v>17000</v>
      </c>
      <c r="B5" s="37">
        <v>88.44</v>
      </c>
      <c r="C5" s="37">
        <v>88.4</v>
      </c>
      <c r="D5" s="37">
        <v>8500</v>
      </c>
      <c r="E5" s="37">
        <v>91.19</v>
      </c>
      <c r="F5" s="37">
        <v>90.84</v>
      </c>
      <c r="G5" s="37">
        <v>8500</v>
      </c>
      <c r="H5" s="37">
        <v>91.15</v>
      </c>
      <c r="I5" s="37">
        <v>91.35</v>
      </c>
      <c r="J5" s="37">
        <v>8500</v>
      </c>
      <c r="K5" s="37">
        <v>90.33</v>
      </c>
      <c r="L5" s="37">
        <v>90.32</v>
      </c>
      <c r="M5" s="37">
        <v>8500</v>
      </c>
      <c r="N5" s="37">
        <v>91.35</v>
      </c>
      <c r="O5" s="37">
        <v>90.99</v>
      </c>
      <c r="P5" s="37">
        <v>8500</v>
      </c>
      <c r="Q5" s="37">
        <v>88.77</v>
      </c>
      <c r="R5" s="37">
        <v>88.97</v>
      </c>
      <c r="S5" s="37">
        <v>8500</v>
      </c>
      <c r="T5" s="37">
        <v>88.2</v>
      </c>
      <c r="U5" s="37">
        <v>88.57</v>
      </c>
      <c r="V5" s="37">
        <v>17000</v>
      </c>
      <c r="W5" s="37">
        <v>87.47</v>
      </c>
      <c r="X5" s="37">
        <v>87.45</v>
      </c>
      <c r="Y5" s="37">
        <v>8500</v>
      </c>
      <c r="Z5" s="37">
        <v>90.79</v>
      </c>
      <c r="AA5" s="37">
        <v>90.43</v>
      </c>
      <c r="AB5" s="37">
        <v>8500</v>
      </c>
      <c r="AC5" s="37">
        <v>87.95</v>
      </c>
      <c r="AD5" s="37">
        <v>88.06</v>
      </c>
      <c r="AE5" s="37">
        <v>8500</v>
      </c>
      <c r="AF5" s="37">
        <v>87.15</v>
      </c>
      <c r="AG5" s="37">
        <v>86.95</v>
      </c>
      <c r="AH5" s="37">
        <v>8500</v>
      </c>
      <c r="AI5" s="37">
        <v>90.06</v>
      </c>
      <c r="AJ5" s="37">
        <v>89.58</v>
      </c>
      <c r="AK5" s="37">
        <v>8500</v>
      </c>
      <c r="AL5" s="37">
        <v>90.63</v>
      </c>
      <c r="AM5" s="37">
        <v>90.81</v>
      </c>
      <c r="AN5" s="37">
        <v>8500</v>
      </c>
      <c r="AO5" s="37">
        <v>89.8</v>
      </c>
      <c r="AP5" s="37">
        <v>90.15</v>
      </c>
      <c r="AQ5" s="37">
        <v>17000</v>
      </c>
      <c r="AR5" s="37">
        <v>87.73</v>
      </c>
      <c r="AS5" s="37">
        <v>87.37</v>
      </c>
      <c r="AT5" s="37">
        <v>8500</v>
      </c>
      <c r="AU5" s="37">
        <v>90.52</v>
      </c>
      <c r="AV5" s="37">
        <v>90.03</v>
      </c>
      <c r="AW5" s="37">
        <v>8500</v>
      </c>
      <c r="AX5" s="37">
        <v>87.87</v>
      </c>
      <c r="AY5" s="37">
        <v>87.26</v>
      </c>
      <c r="AZ5" s="37">
        <v>8500</v>
      </c>
      <c r="BA5" s="37">
        <v>86.87</v>
      </c>
      <c r="BB5" s="37">
        <v>86.35</v>
      </c>
      <c r="BC5" s="37">
        <v>8500</v>
      </c>
      <c r="BD5" s="37">
        <v>89.94</v>
      </c>
      <c r="BE5" s="37">
        <v>89</v>
      </c>
      <c r="BF5" s="37">
        <v>8500</v>
      </c>
      <c r="BG5" s="37">
        <v>90.34</v>
      </c>
      <c r="BH5" s="37">
        <v>90.63</v>
      </c>
      <c r="BI5" s="37">
        <v>8500</v>
      </c>
      <c r="BJ5" s="37">
        <v>89.68</v>
      </c>
      <c r="BK5" s="37">
        <v>90.12</v>
      </c>
    </row>
    <row r="6" spans="1:63">
      <c r="A6" s="37">
        <v>16000</v>
      </c>
      <c r="B6" s="37">
        <v>87.51</v>
      </c>
      <c r="C6" s="37">
        <v>87.13</v>
      </c>
      <c r="D6" s="37">
        <v>8000</v>
      </c>
      <c r="E6" s="37">
        <v>90.52</v>
      </c>
      <c r="F6" s="37">
        <v>90.32</v>
      </c>
      <c r="G6" s="37">
        <v>8000</v>
      </c>
      <c r="H6" s="37">
        <v>90.88</v>
      </c>
      <c r="I6" s="37">
        <v>91.15</v>
      </c>
      <c r="J6" s="37">
        <v>8000</v>
      </c>
      <c r="K6" s="37">
        <v>90.26</v>
      </c>
      <c r="L6" s="37">
        <v>90.37</v>
      </c>
      <c r="M6" s="37">
        <v>8000</v>
      </c>
      <c r="N6" s="37">
        <v>90.39</v>
      </c>
      <c r="O6" s="37">
        <v>90.13</v>
      </c>
      <c r="P6" s="37">
        <v>8000</v>
      </c>
      <c r="Q6" s="37">
        <v>88.56</v>
      </c>
      <c r="R6" s="37">
        <v>88.64</v>
      </c>
      <c r="S6" s="37">
        <v>8000</v>
      </c>
      <c r="T6" s="37">
        <v>88.16</v>
      </c>
      <c r="U6" s="37">
        <v>88.3</v>
      </c>
      <c r="V6" s="37">
        <v>16000</v>
      </c>
      <c r="W6" s="37">
        <v>86.67</v>
      </c>
      <c r="X6" s="37">
        <v>86.56</v>
      </c>
      <c r="Y6" s="37">
        <v>8000</v>
      </c>
      <c r="Z6" s="37">
        <v>90.14</v>
      </c>
      <c r="AA6" s="37">
        <v>89.87</v>
      </c>
      <c r="AB6" s="37">
        <v>8000</v>
      </c>
      <c r="AC6" s="37">
        <v>87.86</v>
      </c>
      <c r="AD6" s="37">
        <v>87.91</v>
      </c>
      <c r="AE6" s="37">
        <v>8000</v>
      </c>
      <c r="AF6" s="37">
        <v>87.32</v>
      </c>
      <c r="AG6" s="37">
        <v>87.15</v>
      </c>
      <c r="AH6" s="37">
        <v>8000</v>
      </c>
      <c r="AI6" s="37">
        <v>89.59</v>
      </c>
      <c r="AJ6" s="37">
        <v>89.06</v>
      </c>
      <c r="AK6" s="37">
        <v>8000</v>
      </c>
      <c r="AL6" s="37">
        <v>90.33</v>
      </c>
      <c r="AM6" s="37">
        <v>90.56</v>
      </c>
      <c r="AN6" s="37">
        <v>8000</v>
      </c>
      <c r="AO6" s="37">
        <v>89.78</v>
      </c>
      <c r="AP6" s="37">
        <v>90.13</v>
      </c>
      <c r="AQ6" s="37">
        <v>16000</v>
      </c>
      <c r="AR6" s="37">
        <v>86.57</v>
      </c>
      <c r="AS6" s="37">
        <v>86.43</v>
      </c>
      <c r="AT6" s="37">
        <v>8000</v>
      </c>
      <c r="AU6" s="37">
        <v>89.92</v>
      </c>
      <c r="AV6" s="37">
        <v>89.52</v>
      </c>
      <c r="AW6" s="37">
        <v>8000</v>
      </c>
      <c r="AX6" s="37">
        <v>87.74</v>
      </c>
      <c r="AY6" s="37">
        <v>87.23</v>
      </c>
      <c r="AZ6" s="37">
        <v>8000</v>
      </c>
      <c r="BA6" s="37">
        <v>87.03</v>
      </c>
      <c r="BB6" s="37">
        <v>86.6</v>
      </c>
      <c r="BC6" s="37">
        <v>8000</v>
      </c>
      <c r="BD6" s="37">
        <v>89.37</v>
      </c>
      <c r="BE6" s="37">
        <v>88.41</v>
      </c>
      <c r="BF6" s="37">
        <v>8000</v>
      </c>
      <c r="BG6" s="37">
        <v>90.07</v>
      </c>
      <c r="BH6" s="37">
        <v>90.38</v>
      </c>
      <c r="BI6" s="37">
        <v>8000</v>
      </c>
      <c r="BJ6" s="37">
        <v>89.63</v>
      </c>
      <c r="BK6" s="37">
        <v>90.01</v>
      </c>
    </row>
    <row r="7" spans="1:63">
      <c r="A7" s="37">
        <v>15000</v>
      </c>
      <c r="B7" s="37">
        <v>86.66</v>
      </c>
      <c r="C7" s="37">
        <v>86.18</v>
      </c>
      <c r="D7" s="37">
        <v>7500</v>
      </c>
      <c r="E7" s="37">
        <v>89.85</v>
      </c>
      <c r="F7" s="37">
        <v>89.68</v>
      </c>
      <c r="G7" s="37">
        <v>7500</v>
      </c>
      <c r="H7" s="37">
        <v>90.28</v>
      </c>
      <c r="I7" s="37">
        <v>90.6</v>
      </c>
      <c r="J7" s="37">
        <v>7500</v>
      </c>
      <c r="K7" s="37">
        <v>89.93</v>
      </c>
      <c r="L7" s="37">
        <v>90.11</v>
      </c>
      <c r="M7" s="37">
        <v>7500</v>
      </c>
      <c r="N7" s="37">
        <v>89.2</v>
      </c>
      <c r="O7" s="37">
        <v>89.08</v>
      </c>
      <c r="P7" s="37">
        <v>7500</v>
      </c>
      <c r="Q7" s="37">
        <v>88.94</v>
      </c>
      <c r="R7" s="37">
        <v>88.95</v>
      </c>
      <c r="S7" s="37">
        <v>7500</v>
      </c>
      <c r="T7" s="37">
        <v>88.69</v>
      </c>
      <c r="U7" s="37">
        <v>88.67</v>
      </c>
      <c r="V7" s="37">
        <v>15000</v>
      </c>
      <c r="W7" s="37">
        <v>85.62</v>
      </c>
      <c r="X7" s="37">
        <v>85.79</v>
      </c>
      <c r="Y7" s="37">
        <v>7500</v>
      </c>
      <c r="Z7" s="37">
        <v>89.19</v>
      </c>
      <c r="AA7" s="37">
        <v>88.96</v>
      </c>
      <c r="AB7" s="37">
        <v>7500</v>
      </c>
      <c r="AC7" s="37">
        <v>88.08</v>
      </c>
      <c r="AD7" s="37">
        <v>88.14</v>
      </c>
      <c r="AE7" s="37">
        <v>7500</v>
      </c>
      <c r="AF7" s="37">
        <v>87.78</v>
      </c>
      <c r="AG7" s="37">
        <v>87.65</v>
      </c>
      <c r="AH7" s="37">
        <v>7500</v>
      </c>
      <c r="AI7" s="37">
        <v>88.84</v>
      </c>
      <c r="AJ7" s="37">
        <v>88.21</v>
      </c>
      <c r="AK7" s="37">
        <v>7500</v>
      </c>
      <c r="AL7" s="37">
        <v>89.65</v>
      </c>
      <c r="AM7" s="37">
        <v>89.95</v>
      </c>
      <c r="AN7" s="37">
        <v>7500</v>
      </c>
      <c r="AO7" s="37">
        <v>89.36</v>
      </c>
      <c r="AP7" s="37">
        <v>89.74</v>
      </c>
      <c r="AQ7" s="37">
        <v>15000</v>
      </c>
      <c r="AR7" s="37">
        <v>85.43</v>
      </c>
      <c r="AS7" s="37">
        <v>85.54</v>
      </c>
      <c r="AT7" s="37">
        <v>7500</v>
      </c>
      <c r="AU7" s="37">
        <v>89</v>
      </c>
      <c r="AV7" s="37">
        <v>88.62</v>
      </c>
      <c r="AW7" s="37">
        <v>7500</v>
      </c>
      <c r="AX7" s="37">
        <v>88.01</v>
      </c>
      <c r="AY7" s="37">
        <v>87.56</v>
      </c>
      <c r="AZ7" s="37">
        <v>7500</v>
      </c>
      <c r="BA7" s="37">
        <v>87.62</v>
      </c>
      <c r="BB7" s="37">
        <v>87.1</v>
      </c>
      <c r="BC7" s="37">
        <v>7500</v>
      </c>
      <c r="BD7" s="37">
        <v>88.45</v>
      </c>
      <c r="BE7" s="37">
        <v>87.57</v>
      </c>
      <c r="BF7" s="37">
        <v>7500</v>
      </c>
      <c r="BG7" s="37">
        <v>89.45</v>
      </c>
      <c r="BH7" s="37">
        <v>89.78</v>
      </c>
      <c r="BI7" s="37">
        <v>7500</v>
      </c>
      <c r="BJ7" s="37">
        <v>89.22</v>
      </c>
      <c r="BK7" s="37">
        <v>89.57</v>
      </c>
    </row>
    <row r="8" spans="1:63">
      <c r="A8" s="37">
        <v>14000</v>
      </c>
      <c r="B8" s="37">
        <v>86.22</v>
      </c>
      <c r="C8" s="37">
        <v>86.01</v>
      </c>
      <c r="D8" s="37">
        <v>7100</v>
      </c>
      <c r="E8" s="37">
        <v>89.41</v>
      </c>
      <c r="F8" s="37">
        <v>89.15</v>
      </c>
      <c r="G8" s="37">
        <v>7100</v>
      </c>
      <c r="H8" s="37">
        <v>89.6</v>
      </c>
      <c r="I8" s="37">
        <v>90.01</v>
      </c>
      <c r="J8" s="37">
        <v>7100</v>
      </c>
      <c r="K8" s="37">
        <v>89.39</v>
      </c>
      <c r="L8" s="37">
        <v>89.64</v>
      </c>
      <c r="M8" s="37">
        <v>7100</v>
      </c>
      <c r="N8" s="37">
        <v>88.63</v>
      </c>
      <c r="O8" s="37">
        <v>88.57</v>
      </c>
      <c r="P8" s="37">
        <v>7100</v>
      </c>
      <c r="Q8" s="37">
        <v>89.18</v>
      </c>
      <c r="R8" s="37">
        <v>89.2</v>
      </c>
      <c r="S8" s="37">
        <v>7100</v>
      </c>
      <c r="T8" s="37">
        <v>89.19</v>
      </c>
      <c r="U8" s="37">
        <v>89.19</v>
      </c>
      <c r="V8" s="37">
        <v>14000</v>
      </c>
      <c r="W8" s="37">
        <v>85.03</v>
      </c>
      <c r="X8" s="37">
        <v>85.73</v>
      </c>
      <c r="Y8" s="37">
        <v>7100</v>
      </c>
      <c r="Z8" s="37">
        <v>88.36</v>
      </c>
      <c r="AA8" s="37">
        <v>88.09</v>
      </c>
      <c r="AB8" s="37">
        <v>7100</v>
      </c>
      <c r="AC8" s="37">
        <v>88.3</v>
      </c>
      <c r="AD8" s="37">
        <v>88.4</v>
      </c>
      <c r="AE8" s="37">
        <v>7100</v>
      </c>
      <c r="AF8" s="37">
        <v>88.15</v>
      </c>
      <c r="AG8" s="37">
        <v>87.97</v>
      </c>
      <c r="AH8" s="37">
        <v>7100</v>
      </c>
      <c r="AI8" s="37">
        <v>88.21</v>
      </c>
      <c r="AJ8" s="37">
        <v>87.57</v>
      </c>
      <c r="AK8" s="37">
        <v>7100</v>
      </c>
      <c r="AL8" s="37">
        <v>88.75</v>
      </c>
      <c r="AM8" s="37">
        <v>89.08</v>
      </c>
      <c r="AN8" s="37">
        <v>7100</v>
      </c>
      <c r="AO8" s="37">
        <v>88.73</v>
      </c>
      <c r="AP8" s="37">
        <v>89.17</v>
      </c>
      <c r="AQ8" s="37">
        <v>14000</v>
      </c>
      <c r="AR8" s="37">
        <v>84.98</v>
      </c>
      <c r="AS8" s="37">
        <v>85.43</v>
      </c>
      <c r="AT8" s="37">
        <v>7100</v>
      </c>
      <c r="AU8" s="37">
        <v>88.18</v>
      </c>
      <c r="AV8" s="37">
        <v>87.71</v>
      </c>
      <c r="AW8" s="37">
        <v>7100</v>
      </c>
      <c r="AX8" s="37">
        <v>88.28</v>
      </c>
      <c r="AY8" s="37">
        <v>87.86</v>
      </c>
      <c r="AZ8" s="37">
        <v>7100</v>
      </c>
      <c r="BA8" s="37">
        <v>88.03</v>
      </c>
      <c r="BB8" s="37">
        <v>87.41</v>
      </c>
      <c r="BC8" s="37">
        <v>7100</v>
      </c>
      <c r="BD8" s="37">
        <v>87.78</v>
      </c>
      <c r="BE8" s="37">
        <v>86.99</v>
      </c>
      <c r="BF8" s="37">
        <v>7100</v>
      </c>
      <c r="BG8" s="37">
        <v>88.59</v>
      </c>
      <c r="BH8" s="37">
        <v>88.93</v>
      </c>
      <c r="BI8" s="37">
        <v>7100</v>
      </c>
      <c r="BJ8" s="37">
        <v>88.66</v>
      </c>
      <c r="BK8" s="37">
        <v>89.06</v>
      </c>
    </row>
    <row r="9" spans="1:63">
      <c r="A9" s="37">
        <v>13200</v>
      </c>
      <c r="B9" s="37">
        <v>86.15</v>
      </c>
      <c r="C9" s="37">
        <v>86.34</v>
      </c>
      <c r="D9" s="37">
        <v>6700</v>
      </c>
      <c r="E9" s="37">
        <v>89.41</v>
      </c>
      <c r="F9" s="37">
        <v>89.06</v>
      </c>
      <c r="G9" s="37">
        <v>6700</v>
      </c>
      <c r="H9" s="37">
        <v>89.16</v>
      </c>
      <c r="I9" s="37">
        <v>89.6</v>
      </c>
      <c r="J9" s="37">
        <v>6700</v>
      </c>
      <c r="K9" s="37">
        <v>89.01</v>
      </c>
      <c r="L9" s="37">
        <v>89.34</v>
      </c>
      <c r="M9" s="37">
        <v>6700</v>
      </c>
      <c r="N9" s="37">
        <v>88.87</v>
      </c>
      <c r="O9" s="37">
        <v>88.8</v>
      </c>
      <c r="P9" s="37">
        <v>6700</v>
      </c>
      <c r="Q9" s="37">
        <v>89.31</v>
      </c>
      <c r="R9" s="37">
        <v>89.29</v>
      </c>
      <c r="S9" s="37">
        <v>6700</v>
      </c>
      <c r="T9" s="37">
        <v>89.55</v>
      </c>
      <c r="U9" s="37">
        <v>89.59</v>
      </c>
      <c r="V9" s="37">
        <v>13200</v>
      </c>
      <c r="W9" s="37">
        <v>85.27</v>
      </c>
      <c r="X9" s="37">
        <v>86.28</v>
      </c>
      <c r="Y9" s="37">
        <v>6700</v>
      </c>
      <c r="Z9" s="37">
        <v>88.19</v>
      </c>
      <c r="AA9" s="37">
        <v>87.88</v>
      </c>
      <c r="AB9" s="37">
        <v>6700</v>
      </c>
      <c r="AC9" s="37">
        <v>88.44</v>
      </c>
      <c r="AD9" s="37">
        <v>88.52</v>
      </c>
      <c r="AE9" s="37">
        <v>6700</v>
      </c>
      <c r="AF9" s="37">
        <v>88.41</v>
      </c>
      <c r="AG9" s="37">
        <v>88.17</v>
      </c>
      <c r="AH9" s="37">
        <v>6700</v>
      </c>
      <c r="AI9" s="37">
        <v>88.2</v>
      </c>
      <c r="AJ9" s="37">
        <v>87.65</v>
      </c>
      <c r="AK9" s="37">
        <v>6700</v>
      </c>
      <c r="AL9" s="37">
        <v>88.05</v>
      </c>
      <c r="AM9" s="37">
        <v>88.29</v>
      </c>
      <c r="AN9" s="37">
        <v>6700</v>
      </c>
      <c r="AO9" s="37">
        <v>88.34</v>
      </c>
      <c r="AP9" s="37">
        <v>88.75</v>
      </c>
      <c r="AQ9" s="37">
        <v>13200</v>
      </c>
      <c r="AR9" s="37">
        <v>85.35</v>
      </c>
      <c r="AS9" s="37">
        <v>86.02</v>
      </c>
      <c r="AT9" s="37">
        <v>6700</v>
      </c>
      <c r="AU9" s="37">
        <v>87.95</v>
      </c>
      <c r="AV9" s="37">
        <v>87.45</v>
      </c>
      <c r="AW9" s="37">
        <v>6700</v>
      </c>
      <c r="AX9" s="37">
        <v>88.41</v>
      </c>
      <c r="AY9" s="37">
        <v>87.95</v>
      </c>
      <c r="AZ9" s="37">
        <v>6700</v>
      </c>
      <c r="BA9" s="37">
        <v>88.3</v>
      </c>
      <c r="BB9" s="37">
        <v>87.64</v>
      </c>
      <c r="BC9" s="37">
        <v>6700</v>
      </c>
      <c r="BD9" s="37">
        <v>87.85</v>
      </c>
      <c r="BE9" s="37">
        <v>87.07</v>
      </c>
      <c r="BF9" s="37">
        <v>6700</v>
      </c>
      <c r="BG9" s="37">
        <v>87.86</v>
      </c>
      <c r="BH9" s="37">
        <v>88.15</v>
      </c>
      <c r="BI9" s="37">
        <v>6700</v>
      </c>
      <c r="BJ9" s="37">
        <v>88.28</v>
      </c>
      <c r="BK9" s="37">
        <v>88.7</v>
      </c>
    </row>
    <row r="10" spans="1:63">
      <c r="A10" s="37">
        <v>12500</v>
      </c>
      <c r="B10" s="37">
        <v>86.16</v>
      </c>
      <c r="C10" s="37">
        <v>86.52</v>
      </c>
      <c r="D10" s="37">
        <v>6300</v>
      </c>
      <c r="E10" s="37">
        <v>89.71</v>
      </c>
      <c r="F10" s="37">
        <v>89.37</v>
      </c>
      <c r="G10" s="37">
        <v>6300</v>
      </c>
      <c r="H10" s="37">
        <v>89.22</v>
      </c>
      <c r="I10" s="37">
        <v>89.61</v>
      </c>
      <c r="J10" s="37">
        <v>6300</v>
      </c>
      <c r="K10" s="37">
        <v>89.42</v>
      </c>
      <c r="L10" s="37">
        <v>89.7</v>
      </c>
      <c r="M10" s="37">
        <v>6300</v>
      </c>
      <c r="N10" s="37">
        <v>89.35</v>
      </c>
      <c r="O10" s="37">
        <v>89.33</v>
      </c>
      <c r="P10" s="37">
        <v>6300</v>
      </c>
      <c r="Q10" s="37">
        <v>89.57</v>
      </c>
      <c r="R10" s="37">
        <v>89.49</v>
      </c>
      <c r="S10" s="37">
        <v>6300</v>
      </c>
      <c r="T10" s="37">
        <v>89.83</v>
      </c>
      <c r="U10" s="37">
        <v>89.84</v>
      </c>
      <c r="V10" s="37">
        <v>12500</v>
      </c>
      <c r="W10" s="37">
        <v>85.81</v>
      </c>
      <c r="X10" s="37">
        <v>86.74</v>
      </c>
      <c r="Y10" s="37">
        <v>6300</v>
      </c>
      <c r="Z10" s="37">
        <v>88.45</v>
      </c>
      <c r="AA10" s="37">
        <v>88.19</v>
      </c>
      <c r="AB10" s="37">
        <v>6300</v>
      </c>
      <c r="AC10" s="37">
        <v>88.56</v>
      </c>
      <c r="AD10" s="37">
        <v>88.59</v>
      </c>
      <c r="AE10" s="37">
        <v>6300</v>
      </c>
      <c r="AF10" s="37">
        <v>88.73</v>
      </c>
      <c r="AG10" s="37">
        <v>88.46</v>
      </c>
      <c r="AH10" s="37">
        <v>6300</v>
      </c>
      <c r="AI10" s="37">
        <v>88.59</v>
      </c>
      <c r="AJ10" s="37">
        <v>88.14</v>
      </c>
      <c r="AK10" s="37">
        <v>6300</v>
      </c>
      <c r="AL10" s="37">
        <v>88.18</v>
      </c>
      <c r="AM10" s="37">
        <v>88.28</v>
      </c>
      <c r="AN10" s="37">
        <v>6300</v>
      </c>
      <c r="AO10" s="37">
        <v>88.52</v>
      </c>
      <c r="AP10" s="37">
        <v>88.79</v>
      </c>
      <c r="AQ10" s="37">
        <v>12500</v>
      </c>
      <c r="AR10" s="37">
        <v>85.95</v>
      </c>
      <c r="AS10" s="37">
        <v>86.58</v>
      </c>
      <c r="AT10" s="37">
        <v>6300</v>
      </c>
      <c r="AU10" s="37">
        <v>88.15</v>
      </c>
      <c r="AV10" s="37">
        <v>87.71</v>
      </c>
      <c r="AW10" s="37">
        <v>6300</v>
      </c>
      <c r="AX10" s="37">
        <v>88.47</v>
      </c>
      <c r="AY10" s="37">
        <v>87.97</v>
      </c>
      <c r="AZ10" s="37">
        <v>6300</v>
      </c>
      <c r="BA10" s="37">
        <v>88.57</v>
      </c>
      <c r="BB10" s="37">
        <v>87.92</v>
      </c>
      <c r="BC10" s="37">
        <v>6300</v>
      </c>
      <c r="BD10" s="37">
        <v>88.28</v>
      </c>
      <c r="BE10" s="37">
        <v>87.54</v>
      </c>
      <c r="BF10" s="37">
        <v>6300</v>
      </c>
      <c r="BG10" s="37">
        <v>87.9</v>
      </c>
      <c r="BH10" s="37">
        <v>88.12</v>
      </c>
      <c r="BI10" s="37">
        <v>6300</v>
      </c>
      <c r="BJ10" s="37">
        <v>88.36</v>
      </c>
      <c r="BK10" s="37">
        <v>88.72</v>
      </c>
    </row>
    <row r="11" spans="1:63">
      <c r="A11" s="37">
        <v>11800</v>
      </c>
      <c r="B11" s="37">
        <v>86.21</v>
      </c>
      <c r="C11" s="37">
        <v>86.51</v>
      </c>
      <c r="D11" s="37">
        <v>6000</v>
      </c>
      <c r="E11" s="37">
        <v>89.99</v>
      </c>
      <c r="F11" s="37">
        <v>89.71</v>
      </c>
      <c r="G11" s="37">
        <v>6000</v>
      </c>
      <c r="H11" s="37">
        <v>89.81</v>
      </c>
      <c r="I11" s="37">
        <v>90.2</v>
      </c>
      <c r="J11" s="37">
        <v>6000</v>
      </c>
      <c r="K11" s="37">
        <v>90.24</v>
      </c>
      <c r="L11" s="37">
        <v>90.49</v>
      </c>
      <c r="M11" s="37">
        <v>6000</v>
      </c>
      <c r="N11" s="37">
        <v>89.67</v>
      </c>
      <c r="O11" s="37">
        <v>89.67</v>
      </c>
      <c r="P11" s="37">
        <v>6000</v>
      </c>
      <c r="Q11" s="37">
        <v>89.91</v>
      </c>
      <c r="R11" s="37">
        <v>89.83</v>
      </c>
      <c r="S11" s="37">
        <v>6000</v>
      </c>
      <c r="T11" s="37">
        <v>90.12</v>
      </c>
      <c r="U11" s="37">
        <v>90.13</v>
      </c>
      <c r="V11" s="37">
        <v>11800</v>
      </c>
      <c r="W11" s="37">
        <v>86.22</v>
      </c>
      <c r="X11" s="37">
        <v>86.89</v>
      </c>
      <c r="Y11" s="37">
        <v>6000</v>
      </c>
      <c r="Z11" s="37">
        <v>88.79</v>
      </c>
      <c r="AA11" s="37">
        <v>88.57</v>
      </c>
      <c r="AB11" s="37">
        <v>6000</v>
      </c>
      <c r="AC11" s="37">
        <v>88.78</v>
      </c>
      <c r="AD11" s="37">
        <v>88.8</v>
      </c>
      <c r="AE11" s="37">
        <v>6000</v>
      </c>
      <c r="AF11" s="37">
        <v>89.03</v>
      </c>
      <c r="AG11" s="37">
        <v>88.75</v>
      </c>
      <c r="AH11" s="37">
        <v>6000</v>
      </c>
      <c r="AI11" s="37">
        <v>89.05</v>
      </c>
      <c r="AJ11" s="37">
        <v>88.61</v>
      </c>
      <c r="AK11" s="37">
        <v>6000</v>
      </c>
      <c r="AL11" s="37">
        <v>88.88</v>
      </c>
      <c r="AM11" s="37">
        <v>88.96</v>
      </c>
      <c r="AN11" s="37">
        <v>6000</v>
      </c>
      <c r="AO11" s="37">
        <v>89.15</v>
      </c>
      <c r="AP11" s="37">
        <v>89.37</v>
      </c>
      <c r="AQ11" s="37">
        <v>11800</v>
      </c>
      <c r="AR11" s="37">
        <v>86.34</v>
      </c>
      <c r="AS11" s="37">
        <v>86.81</v>
      </c>
      <c r="AT11" s="37">
        <v>6000</v>
      </c>
      <c r="AU11" s="37">
        <v>88.48</v>
      </c>
      <c r="AV11" s="37">
        <v>88.09</v>
      </c>
      <c r="AW11" s="37">
        <v>6000</v>
      </c>
      <c r="AX11" s="37">
        <v>88.69</v>
      </c>
      <c r="AY11" s="37">
        <v>88.16</v>
      </c>
      <c r="AZ11" s="37">
        <v>6000</v>
      </c>
      <c r="BA11" s="37">
        <v>88.79</v>
      </c>
      <c r="BB11" s="37">
        <v>88.18</v>
      </c>
      <c r="BC11" s="37">
        <v>6000</v>
      </c>
      <c r="BD11" s="37">
        <v>88.74</v>
      </c>
      <c r="BE11" s="37">
        <v>87.97</v>
      </c>
      <c r="BF11" s="37">
        <v>6000</v>
      </c>
      <c r="BG11" s="37">
        <v>88.56</v>
      </c>
      <c r="BH11" s="37">
        <v>88.78</v>
      </c>
      <c r="BI11" s="37">
        <v>6000</v>
      </c>
      <c r="BJ11" s="37">
        <v>88.95</v>
      </c>
      <c r="BK11" s="37">
        <v>89.25</v>
      </c>
    </row>
    <row r="12" spans="1:63">
      <c r="A12" s="37">
        <v>11200</v>
      </c>
      <c r="B12" s="37">
        <v>86.35</v>
      </c>
      <c r="C12" s="37">
        <v>86.52</v>
      </c>
      <c r="D12" s="37">
        <v>5600</v>
      </c>
      <c r="E12" s="37">
        <v>90.23</v>
      </c>
      <c r="F12" s="37">
        <v>90</v>
      </c>
      <c r="G12" s="37">
        <v>5600</v>
      </c>
      <c r="H12" s="37">
        <v>90.53</v>
      </c>
      <c r="I12" s="37">
        <v>90.96</v>
      </c>
      <c r="J12" s="37">
        <v>5600</v>
      </c>
      <c r="K12" s="37">
        <v>90.79</v>
      </c>
      <c r="L12" s="37">
        <v>91.12</v>
      </c>
      <c r="M12" s="37">
        <v>5600</v>
      </c>
      <c r="N12" s="37">
        <v>89.9</v>
      </c>
      <c r="O12" s="37">
        <v>89.89</v>
      </c>
      <c r="P12" s="37">
        <v>5600</v>
      </c>
      <c r="Q12" s="37">
        <v>90.03</v>
      </c>
      <c r="R12" s="37">
        <v>89.98</v>
      </c>
      <c r="S12" s="37">
        <v>5600</v>
      </c>
      <c r="T12" s="37">
        <v>90.39</v>
      </c>
      <c r="U12" s="37">
        <v>90.43</v>
      </c>
      <c r="V12" s="37">
        <v>11200</v>
      </c>
      <c r="W12" s="37">
        <v>86.39</v>
      </c>
      <c r="X12" s="37">
        <v>86.78</v>
      </c>
      <c r="Y12" s="37">
        <v>5600</v>
      </c>
      <c r="Z12" s="37">
        <v>89.18</v>
      </c>
      <c r="AA12" s="37">
        <v>88.92</v>
      </c>
      <c r="AB12" s="37">
        <v>5600</v>
      </c>
      <c r="AC12" s="37">
        <v>89.05</v>
      </c>
      <c r="AD12" s="37">
        <v>89.06</v>
      </c>
      <c r="AE12" s="37">
        <v>5600</v>
      </c>
      <c r="AF12" s="37">
        <v>89.19</v>
      </c>
      <c r="AG12" s="37">
        <v>88.86</v>
      </c>
      <c r="AH12" s="37">
        <v>5600</v>
      </c>
      <c r="AI12" s="37">
        <v>89.48</v>
      </c>
      <c r="AJ12" s="37">
        <v>88.98</v>
      </c>
      <c r="AK12" s="37">
        <v>5600</v>
      </c>
      <c r="AL12" s="37">
        <v>89.51</v>
      </c>
      <c r="AM12" s="37">
        <v>89.61</v>
      </c>
      <c r="AN12" s="37">
        <v>5600</v>
      </c>
      <c r="AO12" s="37">
        <v>89.83</v>
      </c>
      <c r="AP12" s="37">
        <v>90.08</v>
      </c>
      <c r="AQ12" s="37">
        <v>11200</v>
      </c>
      <c r="AR12" s="37">
        <v>86.46</v>
      </c>
      <c r="AS12" s="37">
        <v>86.79</v>
      </c>
      <c r="AT12" s="37">
        <v>5600</v>
      </c>
      <c r="AU12" s="37">
        <v>88.89</v>
      </c>
      <c r="AV12" s="37">
        <v>88.51</v>
      </c>
      <c r="AW12" s="37">
        <v>5600</v>
      </c>
      <c r="AX12" s="37">
        <v>88.98</v>
      </c>
      <c r="AY12" s="37">
        <v>88.43</v>
      </c>
      <c r="AZ12" s="37">
        <v>5600</v>
      </c>
      <c r="BA12" s="37">
        <v>88.89</v>
      </c>
      <c r="BB12" s="37">
        <v>88.3</v>
      </c>
      <c r="BC12" s="37">
        <v>5600</v>
      </c>
      <c r="BD12" s="37">
        <v>89.2</v>
      </c>
      <c r="BE12" s="37">
        <v>88.36</v>
      </c>
      <c r="BF12" s="37">
        <v>5600</v>
      </c>
      <c r="BG12" s="37">
        <v>89.19</v>
      </c>
      <c r="BH12" s="37">
        <v>89.42</v>
      </c>
      <c r="BI12" s="37">
        <v>5600</v>
      </c>
      <c r="BJ12" s="37">
        <v>89.67</v>
      </c>
      <c r="BK12" s="37">
        <v>89.96</v>
      </c>
    </row>
    <row r="13" spans="1:63">
      <c r="A13" s="37">
        <v>10600</v>
      </c>
      <c r="B13" s="37">
        <v>86.5</v>
      </c>
      <c r="C13" s="37">
        <v>86.5</v>
      </c>
      <c r="D13" s="37">
        <v>5300</v>
      </c>
      <c r="E13" s="37">
        <v>90.6</v>
      </c>
      <c r="F13" s="37">
        <v>90.41</v>
      </c>
      <c r="G13" s="37">
        <v>5300</v>
      </c>
      <c r="H13" s="37">
        <v>91.05</v>
      </c>
      <c r="I13" s="37">
        <v>91.43</v>
      </c>
      <c r="J13" s="37">
        <v>5300</v>
      </c>
      <c r="K13" s="37">
        <v>90.99</v>
      </c>
      <c r="L13" s="37">
        <v>91.37</v>
      </c>
      <c r="M13" s="37">
        <v>5300</v>
      </c>
      <c r="N13" s="37">
        <v>90.3</v>
      </c>
      <c r="O13" s="37">
        <v>90.23</v>
      </c>
      <c r="P13" s="37">
        <v>5300</v>
      </c>
      <c r="Q13" s="37">
        <v>89.98</v>
      </c>
      <c r="R13" s="37">
        <v>89.95</v>
      </c>
      <c r="S13" s="37">
        <v>5300</v>
      </c>
      <c r="T13" s="37">
        <v>90.59</v>
      </c>
      <c r="U13" s="37">
        <v>90.63</v>
      </c>
      <c r="V13" s="37">
        <v>10600</v>
      </c>
      <c r="W13" s="37">
        <v>86.33</v>
      </c>
      <c r="X13" s="37">
        <v>86.43</v>
      </c>
      <c r="Y13" s="37">
        <v>5300</v>
      </c>
      <c r="Z13" s="37">
        <v>89.66</v>
      </c>
      <c r="AA13" s="37">
        <v>89.38</v>
      </c>
      <c r="AB13" s="37">
        <v>5300</v>
      </c>
      <c r="AC13" s="37">
        <v>89.24</v>
      </c>
      <c r="AD13" s="37">
        <v>89.21</v>
      </c>
      <c r="AE13" s="37">
        <v>5300</v>
      </c>
      <c r="AF13" s="37">
        <v>89.37</v>
      </c>
      <c r="AG13" s="37">
        <v>88.97</v>
      </c>
      <c r="AH13" s="37">
        <v>5300</v>
      </c>
      <c r="AI13" s="37">
        <v>89.81</v>
      </c>
      <c r="AJ13" s="37">
        <v>89.26</v>
      </c>
      <c r="AK13" s="37">
        <v>5300</v>
      </c>
      <c r="AL13" s="37">
        <v>89.91</v>
      </c>
      <c r="AM13" s="37">
        <v>89.97</v>
      </c>
      <c r="AN13" s="37">
        <v>5300</v>
      </c>
      <c r="AO13" s="37">
        <v>90.3</v>
      </c>
      <c r="AP13" s="37">
        <v>90.52</v>
      </c>
      <c r="AQ13" s="37">
        <v>10600</v>
      </c>
      <c r="AR13" s="37">
        <v>86.32</v>
      </c>
      <c r="AS13" s="37">
        <v>86.49</v>
      </c>
      <c r="AT13" s="37">
        <v>5300</v>
      </c>
      <c r="AU13" s="37">
        <v>89.44</v>
      </c>
      <c r="AV13" s="37">
        <v>89.08</v>
      </c>
      <c r="AW13" s="37">
        <v>5300</v>
      </c>
      <c r="AX13" s="37">
        <v>89.14</v>
      </c>
      <c r="AY13" s="37">
        <v>88.59</v>
      </c>
      <c r="AZ13" s="37">
        <v>5300</v>
      </c>
      <c r="BA13" s="37">
        <v>89.07</v>
      </c>
      <c r="BB13" s="37">
        <v>88.45</v>
      </c>
      <c r="BC13" s="37">
        <v>5300</v>
      </c>
      <c r="BD13" s="37">
        <v>89.56</v>
      </c>
      <c r="BE13" s="37">
        <v>88.7</v>
      </c>
      <c r="BF13" s="37">
        <v>5300</v>
      </c>
      <c r="BG13" s="37">
        <v>89.59</v>
      </c>
      <c r="BH13" s="37">
        <v>89.8</v>
      </c>
      <c r="BI13" s="37">
        <v>5300</v>
      </c>
      <c r="BJ13" s="37">
        <v>90.13</v>
      </c>
      <c r="BK13" s="37">
        <v>90.42</v>
      </c>
    </row>
    <row r="14" spans="1:63">
      <c r="A14" s="37">
        <v>10000</v>
      </c>
      <c r="B14" s="37">
        <v>86.54</v>
      </c>
      <c r="C14" s="37">
        <v>86.25</v>
      </c>
      <c r="D14" s="37">
        <v>5000</v>
      </c>
      <c r="E14" s="37">
        <v>90.91</v>
      </c>
      <c r="F14" s="37">
        <v>90.75</v>
      </c>
      <c r="G14" s="37">
        <v>5000</v>
      </c>
      <c r="H14" s="37">
        <v>91.24</v>
      </c>
      <c r="I14" s="37">
        <v>91.54</v>
      </c>
      <c r="J14" s="37">
        <v>5000</v>
      </c>
      <c r="K14" s="37">
        <v>91.07</v>
      </c>
      <c r="L14" s="37">
        <v>91.41</v>
      </c>
      <c r="M14" s="37">
        <v>5000</v>
      </c>
      <c r="N14" s="37">
        <v>90.56</v>
      </c>
      <c r="O14" s="37">
        <v>90.47</v>
      </c>
      <c r="P14" s="37">
        <v>5000</v>
      </c>
      <c r="Q14" s="37">
        <v>89.97</v>
      </c>
      <c r="R14" s="37">
        <v>89.88</v>
      </c>
      <c r="S14" s="37">
        <v>5000</v>
      </c>
      <c r="T14" s="37">
        <v>90.58</v>
      </c>
      <c r="U14" s="37">
        <v>90.6</v>
      </c>
      <c r="V14" s="37">
        <v>10000</v>
      </c>
      <c r="W14" s="37">
        <v>86.18</v>
      </c>
      <c r="X14" s="37">
        <v>85.91</v>
      </c>
      <c r="Y14" s="37">
        <v>5000</v>
      </c>
      <c r="Z14" s="37">
        <v>89.92</v>
      </c>
      <c r="AA14" s="37">
        <v>89.69</v>
      </c>
      <c r="AB14" s="37">
        <v>5000</v>
      </c>
      <c r="AC14" s="37">
        <v>89.28</v>
      </c>
      <c r="AD14" s="37">
        <v>89.19</v>
      </c>
      <c r="AE14" s="37">
        <v>5000</v>
      </c>
      <c r="AF14" s="37">
        <v>89.49</v>
      </c>
      <c r="AG14" s="37">
        <v>89.05</v>
      </c>
      <c r="AH14" s="37">
        <v>5000</v>
      </c>
      <c r="AI14" s="37">
        <v>89.89</v>
      </c>
      <c r="AJ14" s="37">
        <v>89.33</v>
      </c>
      <c r="AK14" s="37">
        <v>5000</v>
      </c>
      <c r="AL14" s="37">
        <v>90.24</v>
      </c>
      <c r="AM14" s="37">
        <v>90.22</v>
      </c>
      <c r="AN14" s="37">
        <v>5000</v>
      </c>
      <c r="AO14" s="37">
        <v>90.52</v>
      </c>
      <c r="AP14" s="37">
        <v>90.64</v>
      </c>
      <c r="AQ14" s="37">
        <v>10000</v>
      </c>
      <c r="AR14" s="37">
        <v>86.09</v>
      </c>
      <c r="AS14" s="37">
        <v>85.94</v>
      </c>
      <c r="AT14" s="37">
        <v>5000</v>
      </c>
      <c r="AU14" s="37">
        <v>89.77</v>
      </c>
      <c r="AV14" s="37">
        <v>89.44</v>
      </c>
      <c r="AW14" s="37">
        <v>5000</v>
      </c>
      <c r="AX14" s="37">
        <v>89.12</v>
      </c>
      <c r="AY14" s="37">
        <v>88.56</v>
      </c>
      <c r="AZ14" s="37">
        <v>5000</v>
      </c>
      <c r="BA14" s="37">
        <v>89.22</v>
      </c>
      <c r="BB14" s="37">
        <v>88.59</v>
      </c>
      <c r="BC14" s="37">
        <v>5000</v>
      </c>
      <c r="BD14" s="37">
        <v>89.64</v>
      </c>
      <c r="BE14" s="37">
        <v>88.8</v>
      </c>
      <c r="BF14" s="37">
        <v>5000</v>
      </c>
      <c r="BG14" s="37">
        <v>89.9</v>
      </c>
      <c r="BH14" s="37">
        <v>90.09</v>
      </c>
      <c r="BI14" s="37">
        <v>5000</v>
      </c>
      <c r="BJ14" s="37">
        <v>90.26</v>
      </c>
      <c r="BK14" s="37">
        <v>90.53</v>
      </c>
    </row>
    <row r="15" spans="1:63">
      <c r="A15" s="37">
        <v>9500</v>
      </c>
      <c r="B15" s="37">
        <v>86.28</v>
      </c>
      <c r="C15" s="37">
        <v>85.62</v>
      </c>
      <c r="D15" s="37">
        <v>4750</v>
      </c>
      <c r="E15" s="37">
        <v>90.71</v>
      </c>
      <c r="F15" s="37">
        <v>90.59</v>
      </c>
      <c r="G15" s="37">
        <v>4750</v>
      </c>
      <c r="H15" s="37">
        <v>91.17</v>
      </c>
      <c r="I15" s="37">
        <v>91.42</v>
      </c>
      <c r="J15" s="37">
        <v>4750</v>
      </c>
      <c r="K15" s="37">
        <v>91.12</v>
      </c>
      <c r="L15" s="37">
        <v>91.36</v>
      </c>
      <c r="M15" s="37">
        <v>4750</v>
      </c>
      <c r="N15" s="37">
        <v>90.24</v>
      </c>
      <c r="O15" s="37">
        <v>90.18</v>
      </c>
      <c r="P15" s="37">
        <v>4750</v>
      </c>
      <c r="Q15" s="37">
        <v>89.89</v>
      </c>
      <c r="R15" s="37">
        <v>89.77</v>
      </c>
      <c r="S15" s="37">
        <v>4750</v>
      </c>
      <c r="T15" s="37">
        <v>90.21</v>
      </c>
      <c r="U15" s="37">
        <v>90.23</v>
      </c>
      <c r="V15" s="37">
        <v>9500</v>
      </c>
      <c r="W15" s="37">
        <v>85.92</v>
      </c>
      <c r="X15" s="37">
        <v>85.29</v>
      </c>
      <c r="Y15" s="37">
        <v>4750</v>
      </c>
      <c r="Z15" s="37">
        <v>89.63</v>
      </c>
      <c r="AA15" s="37">
        <v>89.44</v>
      </c>
      <c r="AB15" s="37">
        <v>4750</v>
      </c>
      <c r="AC15" s="37">
        <v>89.01</v>
      </c>
      <c r="AD15" s="37">
        <v>88.89</v>
      </c>
      <c r="AE15" s="37">
        <v>4750</v>
      </c>
      <c r="AF15" s="37">
        <v>89.32</v>
      </c>
      <c r="AG15" s="37">
        <v>88.91</v>
      </c>
      <c r="AH15" s="37">
        <v>4750</v>
      </c>
      <c r="AI15" s="37">
        <v>89.56</v>
      </c>
      <c r="AJ15" s="37">
        <v>88.99</v>
      </c>
      <c r="AK15" s="37">
        <v>4750</v>
      </c>
      <c r="AL15" s="37">
        <v>90.5</v>
      </c>
      <c r="AM15" s="37">
        <v>90.46</v>
      </c>
      <c r="AN15" s="37">
        <v>4750</v>
      </c>
      <c r="AO15" s="37">
        <v>90.49</v>
      </c>
      <c r="AP15" s="37">
        <v>90.51</v>
      </c>
      <c r="AQ15" s="37">
        <v>9500</v>
      </c>
      <c r="AR15" s="37">
        <v>85.77</v>
      </c>
      <c r="AS15" s="37">
        <v>85.2</v>
      </c>
      <c r="AT15" s="37">
        <v>4750</v>
      </c>
      <c r="AU15" s="37">
        <v>89.5</v>
      </c>
      <c r="AV15" s="37">
        <v>89.17</v>
      </c>
      <c r="AW15" s="37">
        <v>4750</v>
      </c>
      <c r="AX15" s="37">
        <v>88.82</v>
      </c>
      <c r="AY15" s="37">
        <v>88.27</v>
      </c>
      <c r="AZ15" s="37">
        <v>4750</v>
      </c>
      <c r="BA15" s="37">
        <v>89.07</v>
      </c>
      <c r="BB15" s="37">
        <v>88.44</v>
      </c>
      <c r="BC15" s="37">
        <v>4750</v>
      </c>
      <c r="BD15" s="37">
        <v>89.27</v>
      </c>
      <c r="BE15" s="37">
        <v>88.45</v>
      </c>
      <c r="BF15" s="37">
        <v>4750</v>
      </c>
      <c r="BG15" s="37">
        <v>90.12</v>
      </c>
      <c r="BH15" s="37">
        <v>90.35</v>
      </c>
      <c r="BI15" s="37">
        <v>4750</v>
      </c>
      <c r="BJ15" s="37">
        <v>90.14</v>
      </c>
      <c r="BK15" s="37">
        <v>90.37</v>
      </c>
    </row>
    <row r="16" spans="1:63">
      <c r="A16" s="37">
        <v>9000</v>
      </c>
      <c r="B16" s="37">
        <v>85.81</v>
      </c>
      <c r="C16" s="37">
        <v>84.96</v>
      </c>
      <c r="D16" s="37">
        <v>4500</v>
      </c>
      <c r="E16" s="37">
        <v>89.91</v>
      </c>
      <c r="F16" s="37">
        <v>89.81</v>
      </c>
      <c r="G16" s="37">
        <v>4500</v>
      </c>
      <c r="H16" s="37">
        <v>90.9</v>
      </c>
      <c r="I16" s="37">
        <v>91.16</v>
      </c>
      <c r="J16" s="37">
        <v>4500</v>
      </c>
      <c r="K16" s="37">
        <v>90.91</v>
      </c>
      <c r="L16" s="37">
        <v>91.09</v>
      </c>
      <c r="M16" s="37">
        <v>4500</v>
      </c>
      <c r="N16" s="37">
        <v>89.35</v>
      </c>
      <c r="O16" s="37">
        <v>89.33</v>
      </c>
      <c r="P16" s="37">
        <v>4500</v>
      </c>
      <c r="Q16" s="37">
        <v>89.37</v>
      </c>
      <c r="R16" s="37">
        <v>89.3</v>
      </c>
      <c r="S16" s="37">
        <v>4500</v>
      </c>
      <c r="T16" s="37">
        <v>89.44</v>
      </c>
      <c r="U16" s="37">
        <v>89.51</v>
      </c>
      <c r="V16" s="37">
        <v>9000</v>
      </c>
      <c r="W16" s="37">
        <v>85.58</v>
      </c>
      <c r="X16" s="37">
        <v>84.84</v>
      </c>
      <c r="Y16" s="37">
        <v>4500</v>
      </c>
      <c r="Z16" s="37">
        <v>88.82</v>
      </c>
      <c r="AA16" s="37">
        <v>88.62</v>
      </c>
      <c r="AB16" s="37">
        <v>4500</v>
      </c>
      <c r="AC16" s="37">
        <v>88.3</v>
      </c>
      <c r="AD16" s="37">
        <v>88.22</v>
      </c>
      <c r="AE16" s="37">
        <v>4500</v>
      </c>
      <c r="AF16" s="37">
        <v>88.67</v>
      </c>
      <c r="AG16" s="37">
        <v>88.33</v>
      </c>
      <c r="AH16" s="37">
        <v>4500</v>
      </c>
      <c r="AI16" s="37">
        <v>88.87</v>
      </c>
      <c r="AJ16" s="37">
        <v>88.3</v>
      </c>
      <c r="AK16" s="37">
        <v>4500</v>
      </c>
      <c r="AL16" s="37">
        <v>90.33</v>
      </c>
      <c r="AM16" s="37">
        <v>90.33</v>
      </c>
      <c r="AN16" s="37">
        <v>4500</v>
      </c>
      <c r="AO16" s="37">
        <v>90.13</v>
      </c>
      <c r="AP16" s="37">
        <v>90.15</v>
      </c>
      <c r="AQ16" s="37">
        <v>9000</v>
      </c>
      <c r="AR16" s="37">
        <v>85.44</v>
      </c>
      <c r="AS16" s="37">
        <v>84.66</v>
      </c>
      <c r="AT16" s="37">
        <v>4500</v>
      </c>
      <c r="AU16" s="37">
        <v>88.65</v>
      </c>
      <c r="AV16" s="37">
        <v>88.27</v>
      </c>
      <c r="AW16" s="37">
        <v>4500</v>
      </c>
      <c r="AX16" s="37">
        <v>88.12</v>
      </c>
      <c r="AY16" s="37">
        <v>87.61</v>
      </c>
      <c r="AZ16" s="37">
        <v>4500</v>
      </c>
      <c r="BA16" s="37">
        <v>88.42</v>
      </c>
      <c r="BB16" s="37">
        <v>87.82</v>
      </c>
      <c r="BC16" s="37">
        <v>4500</v>
      </c>
      <c r="BD16" s="37">
        <v>88.53</v>
      </c>
      <c r="BE16" s="37">
        <v>87.7</v>
      </c>
      <c r="BF16" s="37">
        <v>4500</v>
      </c>
      <c r="BG16" s="37">
        <v>89.9</v>
      </c>
      <c r="BH16" s="37">
        <v>90.18</v>
      </c>
      <c r="BI16" s="37">
        <v>4500</v>
      </c>
      <c r="BJ16" s="37">
        <v>89.75</v>
      </c>
      <c r="BK16" s="37">
        <v>89.99</v>
      </c>
    </row>
    <row r="17" spans="1:63">
      <c r="A17" s="37">
        <v>8500</v>
      </c>
      <c r="B17" s="37">
        <v>85.37</v>
      </c>
      <c r="C17" s="37">
        <v>84.64</v>
      </c>
      <c r="D17" s="37">
        <v>4250</v>
      </c>
      <c r="E17" s="37">
        <v>89.01</v>
      </c>
      <c r="F17" s="37">
        <v>88.86</v>
      </c>
      <c r="G17" s="37">
        <v>4250</v>
      </c>
      <c r="H17" s="37">
        <v>90.29</v>
      </c>
      <c r="I17" s="37">
        <v>90.57</v>
      </c>
      <c r="J17" s="37">
        <v>4250</v>
      </c>
      <c r="K17" s="37">
        <v>90.24</v>
      </c>
      <c r="L17" s="37">
        <v>90.43</v>
      </c>
      <c r="M17" s="37">
        <v>4250</v>
      </c>
      <c r="N17" s="37">
        <v>88.45</v>
      </c>
      <c r="O17" s="37">
        <v>88.44</v>
      </c>
      <c r="P17" s="37">
        <v>4250</v>
      </c>
      <c r="Q17" s="37">
        <v>88.33</v>
      </c>
      <c r="R17" s="37">
        <v>88.37</v>
      </c>
      <c r="S17" s="37">
        <v>4250</v>
      </c>
      <c r="T17" s="37">
        <v>88.42</v>
      </c>
      <c r="U17" s="37">
        <v>88.55</v>
      </c>
      <c r="V17" s="37">
        <v>8500</v>
      </c>
      <c r="W17" s="37">
        <v>85.27</v>
      </c>
      <c r="X17" s="37">
        <v>84.62</v>
      </c>
      <c r="Y17" s="37">
        <v>4250</v>
      </c>
      <c r="Z17" s="37">
        <v>87.95</v>
      </c>
      <c r="AA17" s="37">
        <v>87.71</v>
      </c>
      <c r="AB17" s="37">
        <v>4250</v>
      </c>
      <c r="AC17" s="37">
        <v>87.35</v>
      </c>
      <c r="AD17" s="37">
        <v>87.31</v>
      </c>
      <c r="AE17" s="37">
        <v>4250</v>
      </c>
      <c r="AF17" s="37">
        <v>87.64</v>
      </c>
      <c r="AG17" s="37">
        <v>87.39</v>
      </c>
      <c r="AH17" s="37">
        <v>4250</v>
      </c>
      <c r="AI17" s="37">
        <v>88.1</v>
      </c>
      <c r="AJ17" s="37">
        <v>87.53</v>
      </c>
      <c r="AK17" s="37">
        <v>4250</v>
      </c>
      <c r="AL17" s="37">
        <v>89.45</v>
      </c>
      <c r="AM17" s="37">
        <v>89.52</v>
      </c>
      <c r="AN17" s="37">
        <v>4250</v>
      </c>
      <c r="AO17" s="37">
        <v>89.35</v>
      </c>
      <c r="AP17" s="37">
        <v>89.42</v>
      </c>
      <c r="AQ17" s="37">
        <v>8500</v>
      </c>
      <c r="AR17" s="37">
        <v>85.14</v>
      </c>
      <c r="AS17" s="37">
        <v>84.49</v>
      </c>
      <c r="AT17" s="37">
        <v>4250</v>
      </c>
      <c r="AU17" s="37">
        <v>87.7</v>
      </c>
      <c r="AV17" s="37">
        <v>87.28</v>
      </c>
      <c r="AW17" s="37">
        <v>4250</v>
      </c>
      <c r="AX17" s="37">
        <v>87.16</v>
      </c>
      <c r="AY17" s="37">
        <v>86.69</v>
      </c>
      <c r="AZ17" s="37">
        <v>4250</v>
      </c>
      <c r="BA17" s="37">
        <v>87.4</v>
      </c>
      <c r="BB17" s="37">
        <v>86.87</v>
      </c>
      <c r="BC17" s="37">
        <v>4250</v>
      </c>
      <c r="BD17" s="37">
        <v>87.75</v>
      </c>
      <c r="BE17" s="37">
        <v>86.91</v>
      </c>
      <c r="BF17" s="37">
        <v>4250</v>
      </c>
      <c r="BG17" s="37">
        <v>89.02</v>
      </c>
      <c r="BH17" s="37">
        <v>89.32</v>
      </c>
      <c r="BI17" s="37">
        <v>4250</v>
      </c>
      <c r="BJ17" s="37">
        <v>88.98</v>
      </c>
      <c r="BK17" s="37">
        <v>89.28</v>
      </c>
    </row>
    <row r="18" spans="1:63">
      <c r="A18" s="37">
        <v>8000</v>
      </c>
      <c r="B18" s="37">
        <v>85.43</v>
      </c>
      <c r="C18" s="37">
        <v>84.99</v>
      </c>
      <c r="D18" s="37">
        <v>4000</v>
      </c>
      <c r="E18" s="37">
        <v>88.61</v>
      </c>
      <c r="F18" s="37">
        <v>88.35</v>
      </c>
      <c r="G18" s="37">
        <v>4000</v>
      </c>
      <c r="H18" s="37">
        <v>89.44</v>
      </c>
      <c r="I18" s="37">
        <v>89.75</v>
      </c>
      <c r="J18" s="37">
        <v>4000</v>
      </c>
      <c r="K18" s="37">
        <v>89.36</v>
      </c>
      <c r="L18" s="37">
        <v>89.62</v>
      </c>
      <c r="M18" s="37">
        <v>4000</v>
      </c>
      <c r="N18" s="37">
        <v>88.08</v>
      </c>
      <c r="O18" s="37">
        <v>87.97</v>
      </c>
      <c r="P18" s="37">
        <v>4000</v>
      </c>
      <c r="Q18" s="37">
        <v>87.74</v>
      </c>
      <c r="R18" s="37">
        <v>87.82</v>
      </c>
      <c r="S18" s="37">
        <v>4000</v>
      </c>
      <c r="T18" s="37">
        <v>87.84</v>
      </c>
      <c r="U18" s="37">
        <v>87.88</v>
      </c>
      <c r="V18" s="37">
        <v>8000</v>
      </c>
      <c r="W18" s="37">
        <v>85.14</v>
      </c>
      <c r="X18" s="37">
        <v>84.68</v>
      </c>
      <c r="Y18" s="37">
        <v>4000</v>
      </c>
      <c r="Z18" s="37">
        <v>87.54</v>
      </c>
      <c r="AA18" s="37">
        <v>87.26</v>
      </c>
      <c r="AB18" s="37">
        <v>4000</v>
      </c>
      <c r="AC18" s="37">
        <v>86.87</v>
      </c>
      <c r="AD18" s="37">
        <v>86.85</v>
      </c>
      <c r="AE18" s="37">
        <v>4000</v>
      </c>
      <c r="AF18" s="37">
        <v>87.02</v>
      </c>
      <c r="AG18" s="37">
        <v>86.8</v>
      </c>
      <c r="AH18" s="37">
        <v>4000</v>
      </c>
      <c r="AI18" s="37">
        <v>87.57</v>
      </c>
      <c r="AJ18" s="37">
        <v>87.01</v>
      </c>
      <c r="AK18" s="37">
        <v>4000</v>
      </c>
      <c r="AL18" s="37">
        <v>88.37</v>
      </c>
      <c r="AM18" s="37">
        <v>88.49</v>
      </c>
      <c r="AN18" s="37">
        <v>4000</v>
      </c>
      <c r="AO18" s="37">
        <v>88.41</v>
      </c>
      <c r="AP18" s="37">
        <v>88.53</v>
      </c>
      <c r="AQ18" s="37">
        <v>8000</v>
      </c>
      <c r="AR18" s="37">
        <v>85</v>
      </c>
      <c r="AS18" s="37">
        <v>84.61</v>
      </c>
      <c r="AT18" s="37">
        <v>4000</v>
      </c>
      <c r="AU18" s="37">
        <v>87.22</v>
      </c>
      <c r="AV18" s="37">
        <v>86.8</v>
      </c>
      <c r="AW18" s="37">
        <v>4000</v>
      </c>
      <c r="AX18" s="37">
        <v>86.63</v>
      </c>
      <c r="AY18" s="37">
        <v>86.2</v>
      </c>
      <c r="AZ18" s="37">
        <v>4000</v>
      </c>
      <c r="BA18" s="37">
        <v>86.76</v>
      </c>
      <c r="BB18" s="37">
        <v>86.3</v>
      </c>
      <c r="BC18" s="37">
        <v>4000</v>
      </c>
      <c r="BD18" s="37">
        <v>87.21</v>
      </c>
      <c r="BE18" s="37">
        <v>86.39</v>
      </c>
      <c r="BF18" s="37">
        <v>4000</v>
      </c>
      <c r="BG18" s="37">
        <v>87.97</v>
      </c>
      <c r="BH18" s="37">
        <v>88.26</v>
      </c>
      <c r="BI18" s="37">
        <v>4000</v>
      </c>
      <c r="BJ18" s="37">
        <v>88.03</v>
      </c>
      <c r="BK18" s="37">
        <v>88.38</v>
      </c>
    </row>
    <row r="19" spans="1:63">
      <c r="A19" s="37">
        <v>7500</v>
      </c>
      <c r="B19" s="37">
        <v>85.92</v>
      </c>
      <c r="C19" s="37">
        <v>85.69</v>
      </c>
      <c r="D19" s="37">
        <v>3750</v>
      </c>
      <c r="E19" s="37">
        <v>88.62</v>
      </c>
      <c r="F19" s="37">
        <v>88.31</v>
      </c>
      <c r="G19" s="37">
        <v>3750</v>
      </c>
      <c r="H19" s="37">
        <v>89.03</v>
      </c>
      <c r="I19" s="37">
        <v>89.39</v>
      </c>
      <c r="J19" s="37">
        <v>3750</v>
      </c>
      <c r="K19" s="37">
        <v>89.02</v>
      </c>
      <c r="L19" s="37">
        <v>89.35</v>
      </c>
      <c r="M19" s="37">
        <v>3750</v>
      </c>
      <c r="N19" s="37">
        <v>88.26</v>
      </c>
      <c r="O19" s="37">
        <v>88.1</v>
      </c>
      <c r="P19" s="37">
        <v>3750</v>
      </c>
      <c r="Q19" s="37">
        <v>88.47</v>
      </c>
      <c r="R19" s="37">
        <v>88.44</v>
      </c>
      <c r="S19" s="37">
        <v>3750</v>
      </c>
      <c r="T19" s="37">
        <v>88.23</v>
      </c>
      <c r="U19" s="37">
        <v>88.1</v>
      </c>
      <c r="V19" s="37">
        <v>7500</v>
      </c>
      <c r="W19" s="37">
        <v>85.32</v>
      </c>
      <c r="X19" s="37">
        <v>85.11</v>
      </c>
      <c r="Y19" s="37">
        <v>3750</v>
      </c>
      <c r="Z19" s="37">
        <v>87.55</v>
      </c>
      <c r="AA19" s="37">
        <v>87.25</v>
      </c>
      <c r="AB19" s="37">
        <v>3750</v>
      </c>
      <c r="AC19" s="37">
        <v>87.35</v>
      </c>
      <c r="AD19" s="37">
        <v>87.29</v>
      </c>
      <c r="AE19" s="37">
        <v>3750</v>
      </c>
      <c r="AF19" s="37">
        <v>87.39</v>
      </c>
      <c r="AG19" s="37">
        <v>87.15</v>
      </c>
      <c r="AH19" s="37">
        <v>3750</v>
      </c>
      <c r="AI19" s="37">
        <v>87.53</v>
      </c>
      <c r="AJ19" s="37">
        <v>86.98</v>
      </c>
      <c r="AK19" s="37">
        <v>3750</v>
      </c>
      <c r="AL19" s="37">
        <v>88.12</v>
      </c>
      <c r="AM19" s="37">
        <v>88.27</v>
      </c>
      <c r="AN19" s="37">
        <v>3750</v>
      </c>
      <c r="AO19" s="37">
        <v>88</v>
      </c>
      <c r="AP19" s="37">
        <v>88.14</v>
      </c>
      <c r="AQ19" s="37">
        <v>7500</v>
      </c>
      <c r="AR19" s="37">
        <v>85.18</v>
      </c>
      <c r="AS19" s="37">
        <v>84.99</v>
      </c>
      <c r="AT19" s="37">
        <v>3750</v>
      </c>
      <c r="AU19" s="37">
        <v>87.15</v>
      </c>
      <c r="AV19" s="37">
        <v>86.76</v>
      </c>
      <c r="AW19" s="37">
        <v>3750</v>
      </c>
      <c r="AX19" s="37">
        <v>87.03</v>
      </c>
      <c r="AY19" s="37">
        <v>86.65</v>
      </c>
      <c r="AZ19" s="37">
        <v>3750</v>
      </c>
      <c r="BA19" s="37">
        <v>87.1</v>
      </c>
      <c r="BB19" s="37">
        <v>86.65</v>
      </c>
      <c r="BC19" s="37">
        <v>3750</v>
      </c>
      <c r="BD19" s="37">
        <v>87.17</v>
      </c>
      <c r="BE19" s="37">
        <v>86.33</v>
      </c>
      <c r="BF19" s="37">
        <v>3750</v>
      </c>
      <c r="BG19" s="37">
        <v>87.78</v>
      </c>
      <c r="BH19" s="37">
        <v>88.04</v>
      </c>
      <c r="BI19" s="37">
        <v>3750</v>
      </c>
      <c r="BJ19" s="37">
        <v>87.61</v>
      </c>
      <c r="BK19" s="37">
        <v>87.94</v>
      </c>
    </row>
    <row r="20" spans="1:63">
      <c r="A20" s="37">
        <v>7100</v>
      </c>
      <c r="B20" s="37">
        <v>86.35</v>
      </c>
      <c r="C20" s="37">
        <v>86.14</v>
      </c>
      <c r="D20" s="37">
        <v>3550</v>
      </c>
      <c r="E20" s="37">
        <v>88.88</v>
      </c>
      <c r="F20" s="37">
        <v>88.59</v>
      </c>
      <c r="G20" s="37">
        <v>3550</v>
      </c>
      <c r="H20" s="37">
        <v>89.37</v>
      </c>
      <c r="I20" s="37">
        <v>89.77</v>
      </c>
      <c r="J20" s="37">
        <v>3550</v>
      </c>
      <c r="K20" s="37">
        <v>89.37</v>
      </c>
      <c r="L20" s="37">
        <v>89.75</v>
      </c>
      <c r="M20" s="37">
        <v>3550</v>
      </c>
      <c r="N20" s="37">
        <v>88.88</v>
      </c>
      <c r="O20" s="37">
        <v>88.79</v>
      </c>
      <c r="P20" s="37">
        <v>3550</v>
      </c>
      <c r="Q20" s="37">
        <v>89.52</v>
      </c>
      <c r="R20" s="37">
        <v>89.44</v>
      </c>
      <c r="S20" s="37">
        <v>3550</v>
      </c>
      <c r="T20" s="37">
        <v>89.09</v>
      </c>
      <c r="U20" s="37">
        <v>88.89</v>
      </c>
      <c r="V20" s="37">
        <v>7100</v>
      </c>
      <c r="W20" s="37">
        <v>85.51</v>
      </c>
      <c r="X20" s="37">
        <v>85.58</v>
      </c>
      <c r="Y20" s="37">
        <v>3550</v>
      </c>
      <c r="Z20" s="37">
        <v>87.86</v>
      </c>
      <c r="AA20" s="37">
        <v>87.54</v>
      </c>
      <c r="AB20" s="37">
        <v>3550</v>
      </c>
      <c r="AC20" s="37">
        <v>88.2</v>
      </c>
      <c r="AD20" s="37">
        <v>88.08</v>
      </c>
      <c r="AE20" s="37">
        <v>3550</v>
      </c>
      <c r="AF20" s="37">
        <v>88.23</v>
      </c>
      <c r="AG20" s="37">
        <v>87.97</v>
      </c>
      <c r="AH20" s="37">
        <v>3550</v>
      </c>
      <c r="AI20" s="37">
        <v>87.97</v>
      </c>
      <c r="AJ20" s="37">
        <v>87.43</v>
      </c>
      <c r="AK20" s="37">
        <v>3550</v>
      </c>
      <c r="AL20" s="37">
        <v>88.61</v>
      </c>
      <c r="AM20" s="37">
        <v>88.77</v>
      </c>
      <c r="AN20" s="37">
        <v>3550</v>
      </c>
      <c r="AO20" s="37">
        <v>88.34</v>
      </c>
      <c r="AP20" s="37">
        <v>88.49</v>
      </c>
      <c r="AQ20" s="37">
        <v>7100</v>
      </c>
      <c r="AR20" s="37">
        <v>85.43</v>
      </c>
      <c r="AS20" s="37">
        <v>85.39</v>
      </c>
      <c r="AT20" s="37">
        <v>3550</v>
      </c>
      <c r="AU20" s="37">
        <v>87.45</v>
      </c>
      <c r="AV20" s="37">
        <v>87.04</v>
      </c>
      <c r="AW20" s="37">
        <v>3550</v>
      </c>
      <c r="AX20" s="37">
        <v>87.83</v>
      </c>
      <c r="AY20" s="37">
        <v>87.48</v>
      </c>
      <c r="AZ20" s="37">
        <v>3550</v>
      </c>
      <c r="BA20" s="37">
        <v>87.93</v>
      </c>
      <c r="BB20" s="37">
        <v>87.48</v>
      </c>
      <c r="BC20" s="37">
        <v>3550</v>
      </c>
      <c r="BD20" s="37">
        <v>87.65</v>
      </c>
      <c r="BE20" s="37">
        <v>86.77</v>
      </c>
      <c r="BF20" s="37">
        <v>3550</v>
      </c>
      <c r="BG20" s="37">
        <v>88.31</v>
      </c>
      <c r="BH20" s="37">
        <v>88.55</v>
      </c>
      <c r="BI20" s="37">
        <v>3550</v>
      </c>
      <c r="BJ20" s="37">
        <v>88.01</v>
      </c>
      <c r="BK20" s="37">
        <v>88.27</v>
      </c>
    </row>
    <row r="21" spans="1:63">
      <c r="A21" s="37">
        <v>6700</v>
      </c>
      <c r="B21" s="37">
        <v>86.46</v>
      </c>
      <c r="C21" s="37">
        <v>86.19</v>
      </c>
      <c r="D21" s="37">
        <v>3350</v>
      </c>
      <c r="E21" s="37">
        <v>89.44</v>
      </c>
      <c r="F21" s="37">
        <v>89.2</v>
      </c>
      <c r="G21" s="37">
        <v>3350</v>
      </c>
      <c r="H21" s="37">
        <v>89.83</v>
      </c>
      <c r="I21" s="37">
        <v>90.24</v>
      </c>
      <c r="J21" s="37">
        <v>3350</v>
      </c>
      <c r="K21" s="37">
        <v>89.78</v>
      </c>
      <c r="L21" s="37">
        <v>90.22</v>
      </c>
      <c r="M21" s="37">
        <v>3350</v>
      </c>
      <c r="N21" s="37">
        <v>89.67</v>
      </c>
      <c r="O21" s="37">
        <v>89.67</v>
      </c>
      <c r="P21" s="37">
        <v>3350</v>
      </c>
      <c r="Q21" s="37">
        <v>90.06</v>
      </c>
      <c r="R21" s="37">
        <v>90</v>
      </c>
      <c r="S21" s="37">
        <v>3350</v>
      </c>
      <c r="T21" s="37">
        <v>89.75</v>
      </c>
      <c r="U21" s="37">
        <v>89.57</v>
      </c>
      <c r="V21" s="37">
        <v>6700</v>
      </c>
      <c r="W21" s="37">
        <v>85.49</v>
      </c>
      <c r="X21" s="37">
        <v>85.83</v>
      </c>
      <c r="Y21" s="37">
        <v>3350</v>
      </c>
      <c r="Z21" s="37">
        <v>88.4</v>
      </c>
      <c r="AA21" s="37">
        <v>88.1</v>
      </c>
      <c r="AB21" s="37">
        <v>3350</v>
      </c>
      <c r="AC21" s="37">
        <v>88.78</v>
      </c>
      <c r="AD21" s="37">
        <v>88.66</v>
      </c>
      <c r="AE21" s="37">
        <v>3350</v>
      </c>
      <c r="AF21" s="37">
        <v>88.82</v>
      </c>
      <c r="AG21" s="37">
        <v>88.59</v>
      </c>
      <c r="AH21" s="37">
        <v>3350</v>
      </c>
      <c r="AI21" s="37">
        <v>88.53</v>
      </c>
      <c r="AJ21" s="37">
        <v>88.03</v>
      </c>
      <c r="AK21" s="37">
        <v>3350</v>
      </c>
      <c r="AL21" s="37">
        <v>88.84</v>
      </c>
      <c r="AM21" s="37">
        <v>89.01</v>
      </c>
      <c r="AN21" s="37">
        <v>3350</v>
      </c>
      <c r="AO21" s="37">
        <v>88.72</v>
      </c>
      <c r="AP21" s="37">
        <v>88.89</v>
      </c>
      <c r="AQ21" s="37">
        <v>6700</v>
      </c>
      <c r="AR21" s="37">
        <v>85.45</v>
      </c>
      <c r="AS21" s="37">
        <v>85.61</v>
      </c>
      <c r="AT21" s="37">
        <v>3350</v>
      </c>
      <c r="AU21" s="37">
        <v>88.07</v>
      </c>
      <c r="AV21" s="37">
        <v>87.65</v>
      </c>
      <c r="AW21" s="37">
        <v>3350</v>
      </c>
      <c r="AX21" s="37">
        <v>88.42</v>
      </c>
      <c r="AY21" s="37">
        <v>88.06</v>
      </c>
      <c r="AZ21" s="37">
        <v>3350</v>
      </c>
      <c r="BA21" s="37">
        <v>88.54</v>
      </c>
      <c r="BB21" s="37">
        <v>88.1</v>
      </c>
      <c r="BC21" s="37">
        <v>3350</v>
      </c>
      <c r="BD21" s="37">
        <v>88.28</v>
      </c>
      <c r="BE21" s="37">
        <v>87.38</v>
      </c>
      <c r="BF21" s="37">
        <v>3350</v>
      </c>
      <c r="BG21" s="37">
        <v>88.55</v>
      </c>
      <c r="BH21" s="37">
        <v>88.79</v>
      </c>
      <c r="BI21" s="37">
        <v>3350</v>
      </c>
      <c r="BJ21" s="37">
        <v>88.46</v>
      </c>
      <c r="BK21" s="37">
        <v>88.71</v>
      </c>
    </row>
    <row r="22" spans="1:63">
      <c r="A22" s="37">
        <v>6300</v>
      </c>
      <c r="B22" s="37">
        <v>86.08</v>
      </c>
      <c r="C22" s="37">
        <v>85.77</v>
      </c>
      <c r="D22" s="37">
        <v>3150</v>
      </c>
      <c r="E22" s="37">
        <v>90.07</v>
      </c>
      <c r="F22" s="37">
        <v>89.88</v>
      </c>
      <c r="G22" s="37">
        <v>3150</v>
      </c>
      <c r="H22" s="37">
        <v>89.82</v>
      </c>
      <c r="I22" s="37">
        <v>90.24</v>
      </c>
      <c r="J22" s="37">
        <v>3150</v>
      </c>
      <c r="K22" s="37">
        <v>89.79</v>
      </c>
      <c r="L22" s="37">
        <v>90.29</v>
      </c>
      <c r="M22" s="37">
        <v>3150</v>
      </c>
      <c r="N22" s="37">
        <v>90.16</v>
      </c>
      <c r="O22" s="37">
        <v>90.21</v>
      </c>
      <c r="P22" s="37">
        <v>3150</v>
      </c>
      <c r="Q22" s="37">
        <v>90.22</v>
      </c>
      <c r="R22" s="37">
        <v>90.2</v>
      </c>
      <c r="S22" s="37">
        <v>3150</v>
      </c>
      <c r="T22" s="37">
        <v>90.14</v>
      </c>
      <c r="U22" s="37">
        <v>90.01</v>
      </c>
      <c r="V22" s="37">
        <v>6300</v>
      </c>
      <c r="W22" s="37">
        <v>85.17</v>
      </c>
      <c r="X22" s="37">
        <v>85.61</v>
      </c>
      <c r="Y22" s="37">
        <v>3150</v>
      </c>
      <c r="Z22" s="37">
        <v>88.94</v>
      </c>
      <c r="AA22" s="37">
        <v>88.69</v>
      </c>
      <c r="AB22" s="37">
        <v>3150</v>
      </c>
      <c r="AC22" s="37">
        <v>89.1</v>
      </c>
      <c r="AD22" s="37">
        <v>89.06</v>
      </c>
      <c r="AE22" s="37">
        <v>3150</v>
      </c>
      <c r="AF22" s="37">
        <v>89.09</v>
      </c>
      <c r="AG22" s="37">
        <v>88.91</v>
      </c>
      <c r="AH22" s="37">
        <v>3150</v>
      </c>
      <c r="AI22" s="37">
        <v>88.82</v>
      </c>
      <c r="AJ22" s="37">
        <v>88.35</v>
      </c>
      <c r="AK22" s="37">
        <v>3150</v>
      </c>
      <c r="AL22" s="37">
        <v>88.44</v>
      </c>
      <c r="AM22" s="37">
        <v>88.6</v>
      </c>
      <c r="AN22" s="37">
        <v>3150</v>
      </c>
      <c r="AO22" s="37">
        <v>88.63</v>
      </c>
      <c r="AP22" s="37">
        <v>88.81</v>
      </c>
      <c r="AQ22" s="37">
        <v>6300</v>
      </c>
      <c r="AR22" s="37">
        <v>85.09</v>
      </c>
      <c r="AS22" s="37">
        <v>85.43</v>
      </c>
      <c r="AT22" s="37">
        <v>3150</v>
      </c>
      <c r="AU22" s="37">
        <v>88.68</v>
      </c>
      <c r="AV22" s="37">
        <v>88.29</v>
      </c>
      <c r="AW22" s="37">
        <v>3150</v>
      </c>
      <c r="AX22" s="37">
        <v>88.79</v>
      </c>
      <c r="AY22" s="37">
        <v>88.43</v>
      </c>
      <c r="AZ22" s="37">
        <v>3150</v>
      </c>
      <c r="BA22" s="37">
        <v>88.85</v>
      </c>
      <c r="BB22" s="37">
        <v>88.42</v>
      </c>
      <c r="BC22" s="37">
        <v>3150</v>
      </c>
      <c r="BD22" s="37">
        <v>88.57</v>
      </c>
      <c r="BE22" s="37">
        <v>87.7</v>
      </c>
      <c r="BF22" s="37">
        <v>3150</v>
      </c>
      <c r="BG22" s="37">
        <v>88.14</v>
      </c>
      <c r="BH22" s="37">
        <v>88.37</v>
      </c>
      <c r="BI22" s="37">
        <v>3150</v>
      </c>
      <c r="BJ22" s="37">
        <v>88.4</v>
      </c>
      <c r="BK22" s="37">
        <v>88.69</v>
      </c>
    </row>
    <row r="23" spans="1:63">
      <c r="A23" s="37">
        <v>6000</v>
      </c>
      <c r="B23" s="37">
        <v>85.42</v>
      </c>
      <c r="C23" s="37">
        <v>85.16</v>
      </c>
      <c r="D23" s="37">
        <v>3000</v>
      </c>
      <c r="E23" s="37">
        <v>90.33</v>
      </c>
      <c r="F23" s="37">
        <v>90.18</v>
      </c>
      <c r="G23" s="37">
        <v>3000</v>
      </c>
      <c r="H23" s="37">
        <v>89.42</v>
      </c>
      <c r="I23" s="37">
        <v>89.81</v>
      </c>
      <c r="J23" s="37">
        <v>3000</v>
      </c>
      <c r="K23" s="37">
        <v>89.38</v>
      </c>
      <c r="L23" s="37">
        <v>89.89</v>
      </c>
      <c r="M23" s="37">
        <v>3000</v>
      </c>
      <c r="N23" s="37">
        <v>90.1</v>
      </c>
      <c r="O23" s="37">
        <v>90.18</v>
      </c>
      <c r="P23" s="37">
        <v>3000</v>
      </c>
      <c r="Q23" s="37">
        <v>90.37</v>
      </c>
      <c r="R23" s="37">
        <v>90.38</v>
      </c>
      <c r="S23" s="37">
        <v>3000</v>
      </c>
      <c r="T23" s="37">
        <v>90.41</v>
      </c>
      <c r="U23" s="37">
        <v>90.34</v>
      </c>
      <c r="V23" s="37">
        <v>6000</v>
      </c>
      <c r="W23" s="37">
        <v>84.73</v>
      </c>
      <c r="X23" s="37">
        <v>85.11</v>
      </c>
      <c r="Y23" s="37">
        <v>3000</v>
      </c>
      <c r="Z23" s="37">
        <v>89.21</v>
      </c>
      <c r="AA23" s="37">
        <v>88.99</v>
      </c>
      <c r="AB23" s="37">
        <v>3000</v>
      </c>
      <c r="AC23" s="37">
        <v>89.4</v>
      </c>
      <c r="AD23" s="37">
        <v>89.42</v>
      </c>
      <c r="AE23" s="37">
        <v>3000</v>
      </c>
      <c r="AF23" s="37">
        <v>89.21</v>
      </c>
      <c r="AG23" s="37">
        <v>89.07</v>
      </c>
      <c r="AH23" s="37">
        <v>3000</v>
      </c>
      <c r="AI23" s="37">
        <v>88.61</v>
      </c>
      <c r="AJ23" s="37">
        <v>88.15</v>
      </c>
      <c r="AK23" s="37">
        <v>3000</v>
      </c>
      <c r="AL23" s="37">
        <v>87.75</v>
      </c>
      <c r="AM23" s="37">
        <v>87.87</v>
      </c>
      <c r="AN23" s="37">
        <v>3000</v>
      </c>
      <c r="AO23" s="37">
        <v>88.22</v>
      </c>
      <c r="AP23" s="37">
        <v>88.36</v>
      </c>
      <c r="AQ23" s="37">
        <v>6000</v>
      </c>
      <c r="AR23" s="37">
        <v>84.57</v>
      </c>
      <c r="AS23" s="37">
        <v>84.96</v>
      </c>
      <c r="AT23" s="37">
        <v>3000</v>
      </c>
      <c r="AU23" s="37">
        <v>88.94</v>
      </c>
      <c r="AV23" s="37">
        <v>88.58</v>
      </c>
      <c r="AW23" s="37">
        <v>3000</v>
      </c>
      <c r="AX23" s="37">
        <v>89.12</v>
      </c>
      <c r="AY23" s="37">
        <v>88.77</v>
      </c>
      <c r="AZ23" s="37">
        <v>3000</v>
      </c>
      <c r="BA23" s="37">
        <v>88.98</v>
      </c>
      <c r="BB23" s="37">
        <v>88.56</v>
      </c>
      <c r="BC23" s="37">
        <v>3000</v>
      </c>
      <c r="BD23" s="37">
        <v>88.33</v>
      </c>
      <c r="BE23" s="37">
        <v>87.49</v>
      </c>
      <c r="BF23" s="37">
        <v>3000</v>
      </c>
      <c r="BG23" s="37">
        <v>87.42</v>
      </c>
      <c r="BH23" s="37">
        <v>87.65</v>
      </c>
      <c r="BI23" s="37">
        <v>3000</v>
      </c>
      <c r="BJ23" s="37">
        <v>87.94</v>
      </c>
      <c r="BK23" s="37">
        <v>88.26</v>
      </c>
    </row>
    <row r="24" spans="1:63">
      <c r="A24" s="37">
        <v>5600</v>
      </c>
      <c r="B24" s="37">
        <v>85.16</v>
      </c>
      <c r="C24" s="37">
        <v>85.05</v>
      </c>
      <c r="D24" s="37">
        <v>2800</v>
      </c>
      <c r="E24" s="37">
        <v>90.2</v>
      </c>
      <c r="F24" s="37">
        <v>90.02</v>
      </c>
      <c r="G24" s="37">
        <v>2800</v>
      </c>
      <c r="H24" s="37">
        <v>89.13</v>
      </c>
      <c r="I24" s="37">
        <v>89.46</v>
      </c>
      <c r="J24" s="37">
        <v>2800</v>
      </c>
      <c r="K24" s="37">
        <v>89</v>
      </c>
      <c r="L24" s="37">
        <v>89.45</v>
      </c>
      <c r="M24" s="37">
        <v>2800</v>
      </c>
      <c r="N24" s="37">
        <v>89.77</v>
      </c>
      <c r="O24" s="37">
        <v>89.87</v>
      </c>
      <c r="P24" s="37">
        <v>2800</v>
      </c>
      <c r="Q24" s="37">
        <v>90.62</v>
      </c>
      <c r="R24" s="37">
        <v>90.64</v>
      </c>
      <c r="S24" s="37">
        <v>2800</v>
      </c>
      <c r="T24" s="37">
        <v>90.64</v>
      </c>
      <c r="U24" s="37">
        <v>90.6</v>
      </c>
      <c r="V24" s="37">
        <v>5600</v>
      </c>
      <c r="W24" s="37">
        <v>84.73</v>
      </c>
      <c r="X24" s="37">
        <v>85.01</v>
      </c>
      <c r="Y24" s="37">
        <v>2800</v>
      </c>
      <c r="Z24" s="37">
        <v>89.21</v>
      </c>
      <c r="AA24" s="37">
        <v>88.96</v>
      </c>
      <c r="AB24" s="37">
        <v>2800</v>
      </c>
      <c r="AC24" s="37">
        <v>89.7</v>
      </c>
      <c r="AD24" s="37">
        <v>89.72</v>
      </c>
      <c r="AE24" s="37">
        <v>2800</v>
      </c>
      <c r="AF24" s="37">
        <v>89.33</v>
      </c>
      <c r="AG24" s="37">
        <v>89.19</v>
      </c>
      <c r="AH24" s="37">
        <v>2800</v>
      </c>
      <c r="AI24" s="37">
        <v>88.26</v>
      </c>
      <c r="AJ24" s="37">
        <v>87.81</v>
      </c>
      <c r="AK24" s="37">
        <v>2800</v>
      </c>
      <c r="AL24" s="37">
        <v>87.58</v>
      </c>
      <c r="AM24" s="37">
        <v>87.63</v>
      </c>
      <c r="AN24" s="37">
        <v>2800</v>
      </c>
      <c r="AO24" s="37">
        <v>88.03</v>
      </c>
      <c r="AP24" s="37">
        <v>88.11</v>
      </c>
      <c r="AQ24" s="37">
        <v>5600</v>
      </c>
      <c r="AR24" s="37">
        <v>84.54</v>
      </c>
      <c r="AS24" s="37">
        <v>84.85</v>
      </c>
      <c r="AT24" s="37">
        <v>2800</v>
      </c>
      <c r="AU24" s="37">
        <v>88.88</v>
      </c>
      <c r="AV24" s="37">
        <v>88.54</v>
      </c>
      <c r="AW24" s="37">
        <v>2800</v>
      </c>
      <c r="AX24" s="37">
        <v>89.4</v>
      </c>
      <c r="AY24" s="37">
        <v>89.07</v>
      </c>
      <c r="AZ24" s="37">
        <v>2800</v>
      </c>
      <c r="BA24" s="37">
        <v>89.1</v>
      </c>
      <c r="BB24" s="37">
        <v>88.67</v>
      </c>
      <c r="BC24" s="37">
        <v>2800</v>
      </c>
      <c r="BD24" s="37">
        <v>87.97</v>
      </c>
      <c r="BE24" s="37">
        <v>87.16</v>
      </c>
      <c r="BF24" s="37">
        <v>2800</v>
      </c>
      <c r="BG24" s="37">
        <v>87.23</v>
      </c>
      <c r="BH24" s="37">
        <v>87.43</v>
      </c>
      <c r="BI24" s="37">
        <v>2800</v>
      </c>
      <c r="BJ24" s="37">
        <v>87.69</v>
      </c>
      <c r="BK24" s="37">
        <v>87.97</v>
      </c>
    </row>
    <row r="25" spans="1:63">
      <c r="A25" s="37">
        <v>5300</v>
      </c>
      <c r="B25" s="37">
        <v>85.63</v>
      </c>
      <c r="C25" s="37">
        <v>85.51</v>
      </c>
      <c r="D25" s="37">
        <v>2650</v>
      </c>
      <c r="E25" s="37">
        <v>89.88</v>
      </c>
      <c r="F25" s="37">
        <v>89.63</v>
      </c>
      <c r="G25" s="37">
        <v>2650</v>
      </c>
      <c r="H25" s="37">
        <v>89.2</v>
      </c>
      <c r="I25" s="37">
        <v>89.5</v>
      </c>
      <c r="J25" s="37">
        <v>2650</v>
      </c>
      <c r="K25" s="37">
        <v>89.03</v>
      </c>
      <c r="L25" s="37">
        <v>89.47</v>
      </c>
      <c r="M25" s="37">
        <v>2650</v>
      </c>
      <c r="N25" s="37">
        <v>89.65</v>
      </c>
      <c r="O25" s="37">
        <v>89.76</v>
      </c>
      <c r="P25" s="37">
        <v>2650</v>
      </c>
      <c r="Q25" s="37">
        <v>90.73</v>
      </c>
      <c r="R25" s="37">
        <v>90.73</v>
      </c>
      <c r="S25" s="37">
        <v>2650</v>
      </c>
      <c r="T25" s="37">
        <v>90.68</v>
      </c>
      <c r="U25" s="37">
        <v>90.59</v>
      </c>
      <c r="V25" s="37">
        <v>5300</v>
      </c>
      <c r="W25" s="37">
        <v>85.09</v>
      </c>
      <c r="X25" s="37">
        <v>85.34</v>
      </c>
      <c r="Y25" s="37">
        <v>2650</v>
      </c>
      <c r="Z25" s="37">
        <v>89.11</v>
      </c>
      <c r="AA25" s="37">
        <v>88.79</v>
      </c>
      <c r="AB25" s="37">
        <v>2650</v>
      </c>
      <c r="AC25" s="37">
        <v>89.83</v>
      </c>
      <c r="AD25" s="37">
        <v>89.79</v>
      </c>
      <c r="AE25" s="37">
        <v>2650</v>
      </c>
      <c r="AF25" s="37">
        <v>89.49</v>
      </c>
      <c r="AG25" s="37">
        <v>89.31</v>
      </c>
      <c r="AH25" s="37">
        <v>2650</v>
      </c>
      <c r="AI25" s="37">
        <v>88.35</v>
      </c>
      <c r="AJ25" s="37">
        <v>87.93</v>
      </c>
      <c r="AK25" s="37">
        <v>2650</v>
      </c>
      <c r="AL25" s="37">
        <v>88.06</v>
      </c>
      <c r="AM25" s="37">
        <v>88.11</v>
      </c>
      <c r="AN25" s="37">
        <v>2650</v>
      </c>
      <c r="AO25" s="37">
        <v>88.26</v>
      </c>
      <c r="AP25" s="37">
        <v>88.33</v>
      </c>
      <c r="AQ25" s="37">
        <v>5300</v>
      </c>
      <c r="AR25" s="37">
        <v>84.99</v>
      </c>
      <c r="AS25" s="37">
        <v>85.16</v>
      </c>
      <c r="AT25" s="37">
        <v>2650</v>
      </c>
      <c r="AU25" s="37">
        <v>88.75</v>
      </c>
      <c r="AV25" s="37">
        <v>88.37</v>
      </c>
      <c r="AW25" s="37">
        <v>2650</v>
      </c>
      <c r="AX25" s="37">
        <v>89.49</v>
      </c>
      <c r="AY25" s="37">
        <v>89.16</v>
      </c>
      <c r="AZ25" s="37">
        <v>2650</v>
      </c>
      <c r="BA25" s="37">
        <v>89.25</v>
      </c>
      <c r="BB25" s="37">
        <v>88.81</v>
      </c>
      <c r="BC25" s="37">
        <v>2650</v>
      </c>
      <c r="BD25" s="37">
        <v>88.16</v>
      </c>
      <c r="BE25" s="37">
        <v>87.35</v>
      </c>
      <c r="BF25" s="37">
        <v>2650</v>
      </c>
      <c r="BG25" s="37">
        <v>87.79</v>
      </c>
      <c r="BH25" s="37">
        <v>87.94</v>
      </c>
      <c r="BI25" s="37">
        <v>2650</v>
      </c>
      <c r="BJ25" s="37">
        <v>87.94</v>
      </c>
      <c r="BK25" s="37">
        <v>88.16</v>
      </c>
    </row>
    <row r="26" spans="1:63">
      <c r="A26" s="37">
        <v>5000</v>
      </c>
      <c r="B26" s="37">
        <v>86.14</v>
      </c>
      <c r="C26" s="37">
        <v>85.88</v>
      </c>
      <c r="D26" s="37">
        <v>2500</v>
      </c>
      <c r="E26" s="37">
        <v>89.78</v>
      </c>
      <c r="F26" s="37">
        <v>89.47</v>
      </c>
      <c r="G26" s="37">
        <v>2500</v>
      </c>
      <c r="H26" s="37">
        <v>89.61</v>
      </c>
      <c r="I26" s="37">
        <v>89.95</v>
      </c>
      <c r="J26" s="37">
        <v>2500</v>
      </c>
      <c r="K26" s="37">
        <v>89.65</v>
      </c>
      <c r="L26" s="37">
        <v>90.15</v>
      </c>
      <c r="M26" s="37">
        <v>2500</v>
      </c>
      <c r="N26" s="37">
        <v>90.08</v>
      </c>
      <c r="O26" s="37">
        <v>90.16</v>
      </c>
      <c r="P26" s="37">
        <v>2500</v>
      </c>
      <c r="Q26" s="37">
        <v>90.7</v>
      </c>
      <c r="R26" s="37">
        <v>90.64</v>
      </c>
      <c r="S26" s="37">
        <v>2500</v>
      </c>
      <c r="T26" s="37">
        <v>90.53</v>
      </c>
      <c r="U26" s="37">
        <v>90.34</v>
      </c>
      <c r="V26" s="37">
        <v>5000</v>
      </c>
      <c r="W26" s="37">
        <v>85.32</v>
      </c>
      <c r="X26" s="37">
        <v>85.53</v>
      </c>
      <c r="Y26" s="37">
        <v>2500</v>
      </c>
      <c r="Z26" s="37">
        <v>89.21</v>
      </c>
      <c r="AA26" s="37">
        <v>88.84</v>
      </c>
      <c r="AB26" s="37">
        <v>2500</v>
      </c>
      <c r="AC26" s="37">
        <v>89.86</v>
      </c>
      <c r="AD26" s="37">
        <v>89.75</v>
      </c>
      <c r="AE26" s="37">
        <v>2500</v>
      </c>
      <c r="AF26" s="37">
        <v>89.76</v>
      </c>
      <c r="AG26" s="37">
        <v>89.55</v>
      </c>
      <c r="AH26" s="37">
        <v>2500</v>
      </c>
      <c r="AI26" s="37">
        <v>89.1</v>
      </c>
      <c r="AJ26" s="37">
        <v>88.7</v>
      </c>
      <c r="AK26" s="37">
        <v>2500</v>
      </c>
      <c r="AL26" s="37">
        <v>88.81</v>
      </c>
      <c r="AM26" s="37">
        <v>88.9</v>
      </c>
      <c r="AN26" s="37">
        <v>2500</v>
      </c>
      <c r="AO26" s="37">
        <v>88.75</v>
      </c>
      <c r="AP26" s="37">
        <v>88.83</v>
      </c>
      <c r="AQ26" s="37">
        <v>5000</v>
      </c>
      <c r="AR26" s="37">
        <v>85.32</v>
      </c>
      <c r="AS26" s="37">
        <v>85.35</v>
      </c>
      <c r="AT26" s="37">
        <v>2500</v>
      </c>
      <c r="AU26" s="37">
        <v>88.89</v>
      </c>
      <c r="AV26" s="37">
        <v>88.45</v>
      </c>
      <c r="AW26" s="37">
        <v>2500</v>
      </c>
      <c r="AX26" s="37">
        <v>89.54</v>
      </c>
      <c r="AY26" s="37">
        <v>89.16</v>
      </c>
      <c r="AZ26" s="37">
        <v>2500</v>
      </c>
      <c r="BA26" s="37">
        <v>89.57</v>
      </c>
      <c r="BB26" s="37">
        <v>89.11</v>
      </c>
      <c r="BC26" s="37">
        <v>2500</v>
      </c>
      <c r="BD26" s="37">
        <v>89.01</v>
      </c>
      <c r="BE26" s="37">
        <v>88.18</v>
      </c>
      <c r="BF26" s="37">
        <v>2500</v>
      </c>
      <c r="BG26" s="37">
        <v>88.65</v>
      </c>
      <c r="BH26" s="37">
        <v>88.77</v>
      </c>
      <c r="BI26" s="37">
        <v>2500</v>
      </c>
      <c r="BJ26" s="37">
        <v>88.51</v>
      </c>
      <c r="BK26" s="37">
        <v>88.69</v>
      </c>
    </row>
    <row r="27" spans="1:63">
      <c r="A27" s="37">
        <v>4750</v>
      </c>
      <c r="B27" s="37">
        <v>86.21</v>
      </c>
      <c r="C27" s="37">
        <v>85.85</v>
      </c>
      <c r="D27" s="37">
        <v>2360</v>
      </c>
      <c r="E27" s="37">
        <v>90.09</v>
      </c>
      <c r="F27" s="37">
        <v>89.76</v>
      </c>
      <c r="G27" s="37">
        <v>2360</v>
      </c>
      <c r="H27" s="37">
        <v>90.07</v>
      </c>
      <c r="I27" s="37">
        <v>90.46</v>
      </c>
      <c r="J27" s="37">
        <v>2360</v>
      </c>
      <c r="K27" s="37">
        <v>90.31</v>
      </c>
      <c r="L27" s="37">
        <v>90.87</v>
      </c>
      <c r="M27" s="37">
        <v>2360</v>
      </c>
      <c r="N27" s="37">
        <v>90.67</v>
      </c>
      <c r="O27" s="37">
        <v>90.74</v>
      </c>
      <c r="P27" s="37">
        <v>2360</v>
      </c>
      <c r="Q27" s="37">
        <v>90.69</v>
      </c>
      <c r="R27" s="37">
        <v>90.57</v>
      </c>
      <c r="S27" s="37">
        <v>2360</v>
      </c>
      <c r="T27" s="37">
        <v>90.42</v>
      </c>
      <c r="U27" s="37">
        <v>90.15</v>
      </c>
      <c r="V27" s="37">
        <v>4750</v>
      </c>
      <c r="W27" s="37">
        <v>85.21</v>
      </c>
      <c r="X27" s="37">
        <v>85.35</v>
      </c>
      <c r="Y27" s="37">
        <v>2360</v>
      </c>
      <c r="Z27" s="37">
        <v>89.64</v>
      </c>
      <c r="AA27" s="37">
        <v>89.26</v>
      </c>
      <c r="AB27" s="37">
        <v>2360</v>
      </c>
      <c r="AC27" s="37">
        <v>89.97</v>
      </c>
      <c r="AD27" s="37">
        <v>89.83</v>
      </c>
      <c r="AE27" s="37">
        <v>2360</v>
      </c>
      <c r="AF27" s="37">
        <v>90.11</v>
      </c>
      <c r="AG27" s="37">
        <v>89.91</v>
      </c>
      <c r="AH27" s="37">
        <v>2360</v>
      </c>
      <c r="AI27" s="37">
        <v>89.9</v>
      </c>
      <c r="AJ27" s="37">
        <v>89.5</v>
      </c>
      <c r="AK27" s="37">
        <v>2360</v>
      </c>
      <c r="AL27" s="37">
        <v>89.36</v>
      </c>
      <c r="AM27" s="37">
        <v>89.49</v>
      </c>
      <c r="AN27" s="37">
        <v>2360</v>
      </c>
      <c r="AO27" s="37">
        <v>89.25</v>
      </c>
      <c r="AP27" s="37">
        <v>89.31</v>
      </c>
      <c r="AQ27" s="37">
        <v>4750</v>
      </c>
      <c r="AR27" s="37">
        <v>85.29</v>
      </c>
      <c r="AS27" s="37">
        <v>85.19</v>
      </c>
      <c r="AT27" s="37">
        <v>2360</v>
      </c>
      <c r="AU27" s="37">
        <v>89.38</v>
      </c>
      <c r="AV27" s="37">
        <v>88.9</v>
      </c>
      <c r="AW27" s="37">
        <v>2360</v>
      </c>
      <c r="AX27" s="37">
        <v>89.71</v>
      </c>
      <c r="AY27" s="37">
        <v>89.26</v>
      </c>
      <c r="AZ27" s="37">
        <v>2360</v>
      </c>
      <c r="BA27" s="37">
        <v>89.98</v>
      </c>
      <c r="BB27" s="37">
        <v>89.51</v>
      </c>
      <c r="BC27" s="37">
        <v>2360</v>
      </c>
      <c r="BD27" s="37">
        <v>89.85</v>
      </c>
      <c r="BE27" s="37">
        <v>88.98</v>
      </c>
      <c r="BF27" s="37">
        <v>2360</v>
      </c>
      <c r="BG27" s="37">
        <v>89.25</v>
      </c>
      <c r="BH27" s="37">
        <v>89.37</v>
      </c>
      <c r="BI27" s="37">
        <v>2360</v>
      </c>
      <c r="BJ27" s="37">
        <v>89.05</v>
      </c>
      <c r="BK27" s="37">
        <v>89.2</v>
      </c>
    </row>
    <row r="28" spans="1:63">
      <c r="A28" s="37">
        <v>4500</v>
      </c>
      <c r="B28" s="37">
        <v>86.13</v>
      </c>
      <c r="C28" s="37">
        <v>85.8</v>
      </c>
      <c r="D28" s="37">
        <v>2240</v>
      </c>
      <c r="E28" s="37">
        <v>90.58</v>
      </c>
      <c r="F28" s="37">
        <v>90.27</v>
      </c>
      <c r="G28" s="37">
        <v>2240</v>
      </c>
      <c r="H28" s="37">
        <v>90.31</v>
      </c>
      <c r="I28" s="37">
        <v>90.73</v>
      </c>
      <c r="J28" s="37">
        <v>2240</v>
      </c>
      <c r="K28" s="37">
        <v>90.57</v>
      </c>
      <c r="L28" s="37">
        <v>91.16</v>
      </c>
      <c r="M28" s="37">
        <v>2240</v>
      </c>
      <c r="N28" s="37">
        <v>90.99</v>
      </c>
      <c r="O28" s="37">
        <v>91.05</v>
      </c>
      <c r="P28" s="37">
        <v>2240</v>
      </c>
      <c r="Q28" s="37">
        <v>90.72</v>
      </c>
      <c r="R28" s="37">
        <v>90.61</v>
      </c>
      <c r="S28" s="37">
        <v>2240</v>
      </c>
      <c r="T28" s="37">
        <v>90.51</v>
      </c>
      <c r="U28" s="37">
        <v>90.24</v>
      </c>
      <c r="V28" s="37">
        <v>4500</v>
      </c>
      <c r="W28" s="37">
        <v>85.03</v>
      </c>
      <c r="X28" s="37">
        <v>85.15</v>
      </c>
      <c r="Y28" s="37">
        <v>2240</v>
      </c>
      <c r="Z28" s="37">
        <v>90.09</v>
      </c>
      <c r="AA28" s="37">
        <v>89.74</v>
      </c>
      <c r="AB28" s="37">
        <v>2240</v>
      </c>
      <c r="AC28" s="37">
        <v>90.11</v>
      </c>
      <c r="AD28" s="37">
        <v>89.99</v>
      </c>
      <c r="AE28" s="37">
        <v>2240</v>
      </c>
      <c r="AF28" s="37">
        <v>90.28</v>
      </c>
      <c r="AG28" s="37">
        <v>90.13</v>
      </c>
      <c r="AH28" s="37">
        <v>2240</v>
      </c>
      <c r="AI28" s="37">
        <v>90.26</v>
      </c>
      <c r="AJ28" s="37">
        <v>89.83</v>
      </c>
      <c r="AK28" s="37">
        <v>2240</v>
      </c>
      <c r="AL28" s="37">
        <v>89.46</v>
      </c>
      <c r="AM28" s="37">
        <v>89.6</v>
      </c>
      <c r="AN28" s="37">
        <v>2240</v>
      </c>
      <c r="AO28" s="37">
        <v>89.49</v>
      </c>
      <c r="AP28" s="37">
        <v>89.53</v>
      </c>
      <c r="AQ28" s="37">
        <v>4500</v>
      </c>
      <c r="AR28" s="37">
        <v>85.16</v>
      </c>
      <c r="AS28" s="37">
        <v>85.01</v>
      </c>
      <c r="AT28" s="37">
        <v>2240</v>
      </c>
      <c r="AU28" s="37">
        <v>89.88</v>
      </c>
      <c r="AV28" s="37">
        <v>89.39</v>
      </c>
      <c r="AW28" s="37">
        <v>2240</v>
      </c>
      <c r="AX28" s="37">
        <v>89.91</v>
      </c>
      <c r="AY28" s="37">
        <v>89.43</v>
      </c>
      <c r="AZ28" s="37">
        <v>2240</v>
      </c>
      <c r="BA28" s="37">
        <v>90.18</v>
      </c>
      <c r="BB28" s="37">
        <v>89.71</v>
      </c>
      <c r="BC28" s="37">
        <v>2240</v>
      </c>
      <c r="BD28" s="37">
        <v>90.19</v>
      </c>
      <c r="BE28" s="37">
        <v>89.29</v>
      </c>
      <c r="BF28" s="37">
        <v>2240</v>
      </c>
      <c r="BG28" s="37">
        <v>89.34</v>
      </c>
      <c r="BH28" s="37">
        <v>89.47</v>
      </c>
      <c r="BI28" s="37">
        <v>2240</v>
      </c>
      <c r="BJ28" s="37">
        <v>89.31</v>
      </c>
      <c r="BK28" s="37">
        <v>89.46</v>
      </c>
    </row>
    <row r="29" spans="1:63">
      <c r="A29" s="37">
        <v>4250</v>
      </c>
      <c r="B29" s="37">
        <v>86.28</v>
      </c>
      <c r="C29" s="37">
        <v>86.05</v>
      </c>
      <c r="D29" s="37">
        <v>2120</v>
      </c>
      <c r="E29" s="37">
        <v>90.9</v>
      </c>
      <c r="F29" s="37">
        <v>90.62</v>
      </c>
      <c r="G29" s="37">
        <v>2120</v>
      </c>
      <c r="H29" s="37">
        <v>90.32</v>
      </c>
      <c r="I29" s="37">
        <v>90.75</v>
      </c>
      <c r="J29" s="37">
        <v>2120</v>
      </c>
      <c r="K29" s="37">
        <v>90.47</v>
      </c>
      <c r="L29" s="37">
        <v>91.07</v>
      </c>
      <c r="M29" s="37">
        <v>2120</v>
      </c>
      <c r="N29" s="37">
        <v>91.01</v>
      </c>
      <c r="O29" s="37">
        <v>91.08</v>
      </c>
      <c r="P29" s="37">
        <v>2120</v>
      </c>
      <c r="Q29" s="37">
        <v>90.82</v>
      </c>
      <c r="R29" s="37">
        <v>90.73</v>
      </c>
      <c r="S29" s="37">
        <v>2120</v>
      </c>
      <c r="T29" s="37">
        <v>90.71</v>
      </c>
      <c r="U29" s="37">
        <v>90.51</v>
      </c>
      <c r="V29" s="37">
        <v>4250</v>
      </c>
      <c r="W29" s="37">
        <v>85.07</v>
      </c>
      <c r="X29" s="37">
        <v>85.27</v>
      </c>
      <c r="Y29" s="37">
        <v>2120</v>
      </c>
      <c r="Z29" s="37">
        <v>90.28</v>
      </c>
      <c r="AA29" s="37">
        <v>89.97</v>
      </c>
      <c r="AB29" s="37">
        <v>2120</v>
      </c>
      <c r="AC29" s="37">
        <v>90.18</v>
      </c>
      <c r="AD29" s="37">
        <v>90.11</v>
      </c>
      <c r="AE29" s="37">
        <v>2120</v>
      </c>
      <c r="AF29" s="37">
        <v>90.26</v>
      </c>
      <c r="AG29" s="37">
        <v>90.14</v>
      </c>
      <c r="AH29" s="37">
        <v>2120</v>
      </c>
      <c r="AI29" s="37">
        <v>90.2</v>
      </c>
      <c r="AJ29" s="37">
        <v>89.74</v>
      </c>
      <c r="AK29" s="37">
        <v>2120</v>
      </c>
      <c r="AL29" s="37">
        <v>89.26</v>
      </c>
      <c r="AM29" s="37">
        <v>89.38</v>
      </c>
      <c r="AN29" s="37">
        <v>2120</v>
      </c>
      <c r="AO29" s="37">
        <v>89.47</v>
      </c>
      <c r="AP29" s="37">
        <v>89.52</v>
      </c>
      <c r="AQ29" s="37">
        <v>4250</v>
      </c>
      <c r="AR29" s="37">
        <v>85.21</v>
      </c>
      <c r="AS29" s="37">
        <v>85.15</v>
      </c>
      <c r="AT29" s="37">
        <v>2120</v>
      </c>
      <c r="AU29" s="37">
        <v>90.1</v>
      </c>
      <c r="AV29" s="37">
        <v>89.63</v>
      </c>
      <c r="AW29" s="37">
        <v>2120</v>
      </c>
      <c r="AX29" s="37">
        <v>90.01</v>
      </c>
      <c r="AY29" s="37">
        <v>89.55</v>
      </c>
      <c r="AZ29" s="37">
        <v>2120</v>
      </c>
      <c r="BA29" s="37">
        <v>90.17</v>
      </c>
      <c r="BB29" s="37">
        <v>89.7</v>
      </c>
      <c r="BC29" s="37">
        <v>2120</v>
      </c>
      <c r="BD29" s="37">
        <v>90.1</v>
      </c>
      <c r="BE29" s="37">
        <v>89.17</v>
      </c>
      <c r="BF29" s="37">
        <v>2120</v>
      </c>
      <c r="BG29" s="37">
        <v>89.11</v>
      </c>
      <c r="BH29" s="37">
        <v>89.24</v>
      </c>
      <c r="BI29" s="37">
        <v>2120</v>
      </c>
      <c r="BJ29" s="37">
        <v>89.29</v>
      </c>
      <c r="BK29" s="37">
        <v>89.47</v>
      </c>
    </row>
    <row r="30" spans="1:63">
      <c r="A30" s="37">
        <v>4000</v>
      </c>
      <c r="B30" s="37">
        <v>86.33</v>
      </c>
      <c r="C30" s="37">
        <v>86.12</v>
      </c>
      <c r="D30" s="37">
        <v>2000</v>
      </c>
      <c r="E30" s="37">
        <v>90.59</v>
      </c>
      <c r="F30" s="37">
        <v>90.37</v>
      </c>
      <c r="G30" s="37">
        <v>2000</v>
      </c>
      <c r="H30" s="37">
        <v>89.77</v>
      </c>
      <c r="I30" s="37">
        <v>90.23</v>
      </c>
      <c r="J30" s="37">
        <v>2000</v>
      </c>
      <c r="K30" s="37">
        <v>89.86</v>
      </c>
      <c r="L30" s="37">
        <v>90.48</v>
      </c>
      <c r="M30" s="37">
        <v>2000</v>
      </c>
      <c r="N30" s="37">
        <v>90.59</v>
      </c>
      <c r="O30" s="37">
        <v>90.67</v>
      </c>
      <c r="P30" s="37">
        <v>2000</v>
      </c>
      <c r="Q30" s="37">
        <v>90.67</v>
      </c>
      <c r="R30" s="37">
        <v>90.62</v>
      </c>
      <c r="S30" s="37">
        <v>2000</v>
      </c>
      <c r="T30" s="37">
        <v>90.59</v>
      </c>
      <c r="U30" s="37">
        <v>90.45</v>
      </c>
      <c r="V30" s="37">
        <v>4000</v>
      </c>
      <c r="W30" s="37">
        <v>84.99</v>
      </c>
      <c r="X30" s="37">
        <v>85.25</v>
      </c>
      <c r="Y30" s="37">
        <v>2000</v>
      </c>
      <c r="Z30" s="37">
        <v>89.91</v>
      </c>
      <c r="AA30" s="37">
        <v>89.62</v>
      </c>
      <c r="AB30" s="37">
        <v>2000</v>
      </c>
      <c r="AC30" s="37">
        <v>89.92</v>
      </c>
      <c r="AD30" s="37">
        <v>89.9</v>
      </c>
      <c r="AE30" s="37">
        <v>2000</v>
      </c>
      <c r="AF30" s="37">
        <v>89.93</v>
      </c>
      <c r="AG30" s="37">
        <v>89.82</v>
      </c>
      <c r="AH30" s="37">
        <v>2000</v>
      </c>
      <c r="AI30" s="37">
        <v>89.66</v>
      </c>
      <c r="AJ30" s="37">
        <v>89.2</v>
      </c>
      <c r="AK30" s="37">
        <v>2000</v>
      </c>
      <c r="AL30" s="37">
        <v>88.65</v>
      </c>
      <c r="AM30" s="37">
        <v>88.75</v>
      </c>
      <c r="AN30" s="37">
        <v>2000</v>
      </c>
      <c r="AO30" s="37">
        <v>88.95</v>
      </c>
      <c r="AP30" s="37">
        <v>89.02</v>
      </c>
      <c r="AQ30" s="37">
        <v>4000</v>
      </c>
      <c r="AR30" s="37">
        <v>85.1</v>
      </c>
      <c r="AS30" s="37">
        <v>85.13</v>
      </c>
      <c r="AT30" s="37">
        <v>2000</v>
      </c>
      <c r="AU30" s="37">
        <v>89.76</v>
      </c>
      <c r="AV30" s="37">
        <v>89.31</v>
      </c>
      <c r="AW30" s="37">
        <v>2000</v>
      </c>
      <c r="AX30" s="37">
        <v>89.78</v>
      </c>
      <c r="AY30" s="37">
        <v>89.35</v>
      </c>
      <c r="AZ30" s="37">
        <v>2000</v>
      </c>
      <c r="BA30" s="37">
        <v>89.84</v>
      </c>
      <c r="BB30" s="37">
        <v>89.36</v>
      </c>
      <c r="BC30" s="37">
        <v>2000</v>
      </c>
      <c r="BD30" s="37">
        <v>89.55</v>
      </c>
      <c r="BE30" s="37">
        <v>88.61</v>
      </c>
      <c r="BF30" s="37">
        <v>2000</v>
      </c>
      <c r="BG30" s="37">
        <v>88.48</v>
      </c>
      <c r="BH30" s="37">
        <v>88.61</v>
      </c>
      <c r="BI30" s="37">
        <v>2000</v>
      </c>
      <c r="BJ30" s="37">
        <v>88.77</v>
      </c>
      <c r="BK30" s="37">
        <v>88.98</v>
      </c>
    </row>
    <row r="31" spans="1:63">
      <c r="A31" s="37">
        <v>3750</v>
      </c>
      <c r="B31" s="37">
        <v>85.95</v>
      </c>
      <c r="C31" s="37">
        <v>85.68</v>
      </c>
      <c r="D31" s="37">
        <v>1900</v>
      </c>
      <c r="E31" s="37">
        <v>89.56</v>
      </c>
      <c r="F31" s="37">
        <v>89.42</v>
      </c>
      <c r="G31" s="37">
        <v>1900</v>
      </c>
      <c r="H31" s="37">
        <v>88.54</v>
      </c>
      <c r="I31" s="37">
        <v>89.05</v>
      </c>
      <c r="J31" s="37">
        <v>1900</v>
      </c>
      <c r="K31" s="37">
        <v>88.67</v>
      </c>
      <c r="L31" s="37">
        <v>89.32</v>
      </c>
      <c r="M31" s="37">
        <v>1900</v>
      </c>
      <c r="N31" s="37">
        <v>89.63</v>
      </c>
      <c r="O31" s="37">
        <v>89.75</v>
      </c>
      <c r="P31" s="37">
        <v>1900</v>
      </c>
      <c r="Q31" s="37">
        <v>90.09</v>
      </c>
      <c r="R31" s="37">
        <v>90.08</v>
      </c>
      <c r="S31" s="37">
        <v>1900</v>
      </c>
      <c r="T31" s="37">
        <v>89.98</v>
      </c>
      <c r="U31" s="37">
        <v>89.9</v>
      </c>
      <c r="V31" s="37">
        <v>3750</v>
      </c>
      <c r="W31" s="37">
        <v>84.59</v>
      </c>
      <c r="X31" s="37">
        <v>84.8</v>
      </c>
      <c r="Y31" s="37">
        <v>1900</v>
      </c>
      <c r="Z31" s="37">
        <v>88.96</v>
      </c>
      <c r="AA31" s="37">
        <v>88.69</v>
      </c>
      <c r="AB31" s="37">
        <v>1900</v>
      </c>
      <c r="AC31" s="37">
        <v>89.3</v>
      </c>
      <c r="AD31" s="37">
        <v>89.29</v>
      </c>
      <c r="AE31" s="37">
        <v>1900</v>
      </c>
      <c r="AF31" s="37">
        <v>89.24</v>
      </c>
      <c r="AG31" s="37">
        <v>89.13</v>
      </c>
      <c r="AH31" s="37">
        <v>1900</v>
      </c>
      <c r="AI31" s="37">
        <v>88.6</v>
      </c>
      <c r="AJ31" s="37">
        <v>88.16</v>
      </c>
      <c r="AK31" s="37">
        <v>1900</v>
      </c>
      <c r="AL31" s="37">
        <v>87.51</v>
      </c>
      <c r="AM31" s="37">
        <v>87.61</v>
      </c>
      <c r="AN31" s="37">
        <v>1900</v>
      </c>
      <c r="AO31" s="37">
        <v>87.8</v>
      </c>
      <c r="AP31" s="37">
        <v>87.9</v>
      </c>
      <c r="AQ31" s="37">
        <v>3750</v>
      </c>
      <c r="AR31" s="37">
        <v>84.65</v>
      </c>
      <c r="AS31" s="37">
        <v>84.69</v>
      </c>
      <c r="AT31" s="37">
        <v>1900</v>
      </c>
      <c r="AU31" s="37">
        <v>88.84</v>
      </c>
      <c r="AV31" s="37">
        <v>88.42</v>
      </c>
      <c r="AW31" s="37">
        <v>1900</v>
      </c>
      <c r="AX31" s="37">
        <v>89.18</v>
      </c>
      <c r="AY31" s="37">
        <v>88.78</v>
      </c>
      <c r="AZ31" s="37">
        <v>1900</v>
      </c>
      <c r="BA31" s="37">
        <v>89.18</v>
      </c>
      <c r="BB31" s="37">
        <v>88.68</v>
      </c>
      <c r="BC31" s="37">
        <v>1900</v>
      </c>
      <c r="BD31" s="37">
        <v>88.52</v>
      </c>
      <c r="BE31" s="37">
        <v>87.58</v>
      </c>
      <c r="BF31" s="37">
        <v>1900</v>
      </c>
      <c r="BG31" s="37">
        <v>87.36</v>
      </c>
      <c r="BH31" s="37">
        <v>87.49</v>
      </c>
      <c r="BI31" s="37">
        <v>1900</v>
      </c>
      <c r="BJ31" s="37">
        <v>87.64</v>
      </c>
      <c r="BK31" s="37">
        <v>87.87</v>
      </c>
    </row>
    <row r="32" spans="1:63">
      <c r="A32" s="37">
        <v>3550</v>
      </c>
      <c r="B32" s="37">
        <v>85.49</v>
      </c>
      <c r="C32" s="37">
        <v>85.08</v>
      </c>
      <c r="D32" s="37">
        <v>1800</v>
      </c>
      <c r="E32" s="37">
        <v>87.93</v>
      </c>
      <c r="F32" s="37">
        <v>87.86</v>
      </c>
      <c r="G32" s="37">
        <v>1800</v>
      </c>
      <c r="H32" s="37">
        <v>86.64</v>
      </c>
      <c r="I32" s="37">
        <v>87.19</v>
      </c>
      <c r="J32" s="37">
        <v>1800</v>
      </c>
      <c r="K32" s="37">
        <v>86.81</v>
      </c>
      <c r="L32" s="37">
        <v>87.49</v>
      </c>
      <c r="M32" s="37">
        <v>1800</v>
      </c>
      <c r="N32" s="37">
        <v>88.09</v>
      </c>
      <c r="O32" s="37">
        <v>88.28</v>
      </c>
      <c r="P32" s="37">
        <v>1800</v>
      </c>
      <c r="Q32" s="37">
        <v>89</v>
      </c>
      <c r="R32" s="37">
        <v>89.03</v>
      </c>
      <c r="S32" s="37">
        <v>1800</v>
      </c>
      <c r="T32" s="37">
        <v>88.88</v>
      </c>
      <c r="U32" s="37">
        <v>88.86</v>
      </c>
      <c r="V32" s="37">
        <v>3550</v>
      </c>
      <c r="W32" s="37">
        <v>84.35</v>
      </c>
      <c r="X32" s="37">
        <v>84.42</v>
      </c>
      <c r="Y32" s="37">
        <v>1800</v>
      </c>
      <c r="Z32" s="37">
        <v>87.54</v>
      </c>
      <c r="AA32" s="37">
        <v>87.29</v>
      </c>
      <c r="AB32" s="37">
        <v>1800</v>
      </c>
      <c r="AC32" s="37">
        <v>88.3</v>
      </c>
      <c r="AD32" s="37">
        <v>88.3</v>
      </c>
      <c r="AE32" s="37">
        <v>1800</v>
      </c>
      <c r="AF32" s="37">
        <v>88.13</v>
      </c>
      <c r="AG32" s="37">
        <v>88.04</v>
      </c>
      <c r="AH32" s="37">
        <v>1800</v>
      </c>
      <c r="AI32" s="37">
        <v>87</v>
      </c>
      <c r="AJ32" s="37">
        <v>86.63</v>
      </c>
      <c r="AK32" s="37">
        <v>1800</v>
      </c>
      <c r="AL32" s="37">
        <v>85.76</v>
      </c>
      <c r="AM32" s="37">
        <v>85.92</v>
      </c>
      <c r="AN32" s="37">
        <v>1800</v>
      </c>
      <c r="AO32" s="37">
        <v>86.03</v>
      </c>
      <c r="AP32" s="37">
        <v>86.17</v>
      </c>
      <c r="AQ32" s="37">
        <v>3550</v>
      </c>
      <c r="AR32" s="37">
        <v>84.32</v>
      </c>
      <c r="AS32" s="37">
        <v>84.3</v>
      </c>
      <c r="AT32" s="37">
        <v>1800</v>
      </c>
      <c r="AU32" s="37">
        <v>87.44</v>
      </c>
      <c r="AV32" s="37">
        <v>87.07</v>
      </c>
      <c r="AW32" s="37">
        <v>1800</v>
      </c>
      <c r="AX32" s="37">
        <v>88.21</v>
      </c>
      <c r="AY32" s="37">
        <v>87.81</v>
      </c>
      <c r="AZ32" s="37">
        <v>1800</v>
      </c>
      <c r="BA32" s="37">
        <v>88.14</v>
      </c>
      <c r="BB32" s="37">
        <v>87.61</v>
      </c>
      <c r="BC32" s="37">
        <v>1800</v>
      </c>
      <c r="BD32" s="37">
        <v>87</v>
      </c>
      <c r="BE32" s="37">
        <v>86.06</v>
      </c>
      <c r="BF32" s="37">
        <v>1800</v>
      </c>
      <c r="BG32" s="37">
        <v>85.68</v>
      </c>
      <c r="BH32" s="37">
        <v>85.82</v>
      </c>
      <c r="BI32" s="37">
        <v>1800</v>
      </c>
      <c r="BJ32" s="37">
        <v>85.92</v>
      </c>
      <c r="BK32" s="37">
        <v>86.17</v>
      </c>
    </row>
    <row r="33" spans="1:63">
      <c r="A33" s="37">
        <v>3350</v>
      </c>
      <c r="B33" s="37">
        <v>85.48</v>
      </c>
      <c r="C33" s="37">
        <v>84.9</v>
      </c>
      <c r="D33" s="37">
        <v>1700</v>
      </c>
      <c r="E33" s="37">
        <v>86.16</v>
      </c>
      <c r="F33" s="37">
        <v>86.15</v>
      </c>
      <c r="G33" s="37">
        <v>1700</v>
      </c>
      <c r="H33" s="37">
        <v>84.72</v>
      </c>
      <c r="I33" s="37">
        <v>85.24</v>
      </c>
      <c r="J33" s="37">
        <v>1700</v>
      </c>
      <c r="K33" s="37">
        <v>84.85</v>
      </c>
      <c r="L33" s="37">
        <v>85.51</v>
      </c>
      <c r="M33" s="37">
        <v>1700</v>
      </c>
      <c r="N33" s="37">
        <v>86.37</v>
      </c>
      <c r="O33" s="37">
        <v>86.63</v>
      </c>
      <c r="P33" s="37">
        <v>1700</v>
      </c>
      <c r="Q33" s="37">
        <v>87.6</v>
      </c>
      <c r="R33" s="37">
        <v>87.68</v>
      </c>
      <c r="S33" s="37">
        <v>1700</v>
      </c>
      <c r="T33" s="37">
        <v>87.49</v>
      </c>
      <c r="U33" s="37">
        <v>87.51</v>
      </c>
      <c r="V33" s="37">
        <v>3350</v>
      </c>
      <c r="W33" s="37">
        <v>84.47</v>
      </c>
      <c r="X33" s="37">
        <v>84.39</v>
      </c>
      <c r="Y33" s="37">
        <v>1700</v>
      </c>
      <c r="Z33" s="37">
        <v>85.97</v>
      </c>
      <c r="AA33" s="37">
        <v>85.76</v>
      </c>
      <c r="AB33" s="37">
        <v>1700</v>
      </c>
      <c r="AC33" s="37">
        <v>86.97</v>
      </c>
      <c r="AD33" s="37">
        <v>87</v>
      </c>
      <c r="AE33" s="37">
        <v>1700</v>
      </c>
      <c r="AF33" s="37">
        <v>86.78</v>
      </c>
      <c r="AG33" s="37">
        <v>86.71</v>
      </c>
      <c r="AH33" s="37">
        <v>1700</v>
      </c>
      <c r="AI33" s="37">
        <v>85.33</v>
      </c>
      <c r="AJ33" s="37">
        <v>85.03</v>
      </c>
      <c r="AK33" s="37">
        <v>1700</v>
      </c>
      <c r="AL33" s="37">
        <v>84.11</v>
      </c>
      <c r="AM33" s="37">
        <v>84.29</v>
      </c>
      <c r="AN33" s="37">
        <v>1700</v>
      </c>
      <c r="AO33" s="37">
        <v>84.28</v>
      </c>
      <c r="AP33" s="37">
        <v>84.44</v>
      </c>
      <c r="AQ33" s="37">
        <v>3350</v>
      </c>
      <c r="AR33" s="37">
        <v>84.38</v>
      </c>
      <c r="AS33" s="37">
        <v>84.23</v>
      </c>
      <c r="AT33" s="37">
        <v>1700</v>
      </c>
      <c r="AU33" s="37">
        <v>85.9</v>
      </c>
      <c r="AV33" s="37">
        <v>85.59</v>
      </c>
      <c r="AW33" s="37">
        <v>1700</v>
      </c>
      <c r="AX33" s="37">
        <v>86.94</v>
      </c>
      <c r="AY33" s="37">
        <v>86.53</v>
      </c>
      <c r="AZ33" s="37">
        <v>1700</v>
      </c>
      <c r="BA33" s="37">
        <v>86.86</v>
      </c>
      <c r="BB33" s="37">
        <v>86.3</v>
      </c>
      <c r="BC33" s="37">
        <v>1700</v>
      </c>
      <c r="BD33" s="37">
        <v>85.42</v>
      </c>
      <c r="BE33" s="37">
        <v>84.5</v>
      </c>
      <c r="BF33" s="37">
        <v>1700</v>
      </c>
      <c r="BG33" s="37">
        <v>84.1</v>
      </c>
      <c r="BH33" s="37">
        <v>84.27</v>
      </c>
      <c r="BI33" s="37">
        <v>1700</v>
      </c>
      <c r="BJ33" s="37">
        <v>84.23</v>
      </c>
      <c r="BK33" s="37">
        <v>84.48</v>
      </c>
    </row>
    <row r="34" spans="1:63">
      <c r="A34" s="37">
        <v>3150</v>
      </c>
      <c r="B34" s="37">
        <v>85.78</v>
      </c>
      <c r="C34" s="37">
        <v>85.07</v>
      </c>
      <c r="D34" s="37">
        <v>1600</v>
      </c>
      <c r="E34" s="37">
        <v>85.12</v>
      </c>
      <c r="F34" s="37">
        <v>85.1</v>
      </c>
      <c r="G34" s="37">
        <v>1600</v>
      </c>
      <c r="H34" s="37">
        <v>84.52</v>
      </c>
      <c r="I34" s="37">
        <v>84.92</v>
      </c>
      <c r="J34" s="37">
        <v>1600</v>
      </c>
      <c r="K34" s="37">
        <v>84.6</v>
      </c>
      <c r="L34" s="37">
        <v>85.1</v>
      </c>
      <c r="M34" s="37">
        <v>1600</v>
      </c>
      <c r="N34" s="37">
        <v>85.43</v>
      </c>
      <c r="O34" s="37">
        <v>85.67</v>
      </c>
      <c r="P34" s="37">
        <v>1600</v>
      </c>
      <c r="Q34" s="37">
        <v>86.39</v>
      </c>
      <c r="R34" s="37">
        <v>86.48</v>
      </c>
      <c r="S34" s="37">
        <v>1600</v>
      </c>
      <c r="T34" s="37">
        <v>86.2</v>
      </c>
      <c r="U34" s="37">
        <v>86.26</v>
      </c>
      <c r="V34" s="37">
        <v>3150</v>
      </c>
      <c r="W34" s="37">
        <v>84.85</v>
      </c>
      <c r="X34" s="37">
        <v>84.63</v>
      </c>
      <c r="Y34" s="37">
        <v>1600</v>
      </c>
      <c r="Z34" s="37">
        <v>84.91</v>
      </c>
      <c r="AA34" s="37">
        <v>84.77</v>
      </c>
      <c r="AB34" s="37">
        <v>1600</v>
      </c>
      <c r="AC34" s="37">
        <v>85.72</v>
      </c>
      <c r="AD34" s="37">
        <v>85.78</v>
      </c>
      <c r="AE34" s="37">
        <v>1600</v>
      </c>
      <c r="AF34" s="37">
        <v>85.72</v>
      </c>
      <c r="AG34" s="37">
        <v>85.64</v>
      </c>
      <c r="AH34" s="37">
        <v>1600</v>
      </c>
      <c r="AI34" s="37">
        <v>84.75</v>
      </c>
      <c r="AJ34" s="37">
        <v>84.39</v>
      </c>
      <c r="AK34" s="37">
        <v>1600</v>
      </c>
      <c r="AL34" s="37">
        <v>84.28</v>
      </c>
      <c r="AM34" s="37">
        <v>84.4</v>
      </c>
      <c r="AN34" s="37">
        <v>1600</v>
      </c>
      <c r="AO34" s="37">
        <v>84.11</v>
      </c>
      <c r="AP34" s="37">
        <v>84.26</v>
      </c>
      <c r="AQ34" s="37">
        <v>3150</v>
      </c>
      <c r="AR34" s="37">
        <v>84.72</v>
      </c>
      <c r="AS34" s="37">
        <v>84.43</v>
      </c>
      <c r="AT34" s="37">
        <v>1600</v>
      </c>
      <c r="AU34" s="37">
        <v>84.92</v>
      </c>
      <c r="AV34" s="37">
        <v>84.61</v>
      </c>
      <c r="AW34" s="37">
        <v>1600</v>
      </c>
      <c r="AX34" s="37">
        <v>85.73</v>
      </c>
      <c r="AY34" s="37">
        <v>85.33</v>
      </c>
      <c r="AZ34" s="37">
        <v>1600</v>
      </c>
      <c r="BA34" s="37">
        <v>85.82</v>
      </c>
      <c r="BB34" s="37">
        <v>85.25</v>
      </c>
      <c r="BC34" s="37">
        <v>1600</v>
      </c>
      <c r="BD34" s="37">
        <v>84.83</v>
      </c>
      <c r="BE34" s="37">
        <v>83.92</v>
      </c>
      <c r="BF34" s="37">
        <v>1600</v>
      </c>
      <c r="BG34" s="37">
        <v>84.29</v>
      </c>
      <c r="BH34" s="37">
        <v>84.44</v>
      </c>
      <c r="BI34" s="37">
        <v>1600</v>
      </c>
      <c r="BJ34" s="37">
        <v>84.13</v>
      </c>
      <c r="BK34" s="37">
        <v>84.32</v>
      </c>
    </row>
    <row r="35" spans="1:63">
      <c r="A35" s="37">
        <v>3000</v>
      </c>
      <c r="B35" s="37">
        <v>85.95</v>
      </c>
      <c r="C35" s="37">
        <v>85.15</v>
      </c>
      <c r="D35" s="37">
        <v>1500</v>
      </c>
      <c r="E35" s="37">
        <v>84.78</v>
      </c>
      <c r="F35" s="37">
        <v>84.77</v>
      </c>
      <c r="G35" s="37">
        <v>1500</v>
      </c>
      <c r="H35" s="37">
        <v>85.39</v>
      </c>
      <c r="I35" s="37">
        <v>85.75</v>
      </c>
      <c r="J35" s="37">
        <v>1500</v>
      </c>
      <c r="K35" s="37">
        <v>85.49</v>
      </c>
      <c r="L35" s="37">
        <v>85.86</v>
      </c>
      <c r="M35" s="37">
        <v>1500</v>
      </c>
      <c r="N35" s="37">
        <v>85.24</v>
      </c>
      <c r="O35" s="37">
        <v>85.37</v>
      </c>
      <c r="P35" s="37">
        <v>1500</v>
      </c>
      <c r="Q35" s="37">
        <v>85.5</v>
      </c>
      <c r="R35" s="37">
        <v>85.58</v>
      </c>
      <c r="S35" s="37">
        <v>1500</v>
      </c>
      <c r="T35" s="37">
        <v>85.19</v>
      </c>
      <c r="U35" s="37">
        <v>85.26</v>
      </c>
      <c r="V35" s="37">
        <v>3000</v>
      </c>
      <c r="W35" s="37">
        <v>85.17</v>
      </c>
      <c r="X35" s="37">
        <v>84.9</v>
      </c>
      <c r="Y35" s="37">
        <v>1500</v>
      </c>
      <c r="Z35" s="37">
        <v>84.37</v>
      </c>
      <c r="AA35" s="37">
        <v>84.28</v>
      </c>
      <c r="AB35" s="37">
        <v>1500</v>
      </c>
      <c r="AC35" s="37">
        <v>84.67</v>
      </c>
      <c r="AD35" s="37">
        <v>84.75</v>
      </c>
      <c r="AE35" s="37">
        <v>1500</v>
      </c>
      <c r="AF35" s="37">
        <v>84.97</v>
      </c>
      <c r="AG35" s="37">
        <v>84.84</v>
      </c>
      <c r="AH35" s="37">
        <v>1500</v>
      </c>
      <c r="AI35" s="37">
        <v>84.94</v>
      </c>
      <c r="AJ35" s="37">
        <v>84.47</v>
      </c>
      <c r="AK35" s="37">
        <v>1500</v>
      </c>
      <c r="AL35" s="37">
        <v>85.3</v>
      </c>
      <c r="AM35" s="37">
        <v>85.36</v>
      </c>
      <c r="AN35" s="37">
        <v>1500</v>
      </c>
      <c r="AO35" s="37">
        <v>84.81</v>
      </c>
      <c r="AP35" s="37">
        <v>84.99</v>
      </c>
      <c r="AQ35" s="37">
        <v>3000</v>
      </c>
      <c r="AR35" s="37">
        <v>85.05</v>
      </c>
      <c r="AS35" s="37">
        <v>84.63</v>
      </c>
      <c r="AT35" s="37">
        <v>1500</v>
      </c>
      <c r="AU35" s="37">
        <v>84.45</v>
      </c>
      <c r="AV35" s="37">
        <v>84.11</v>
      </c>
      <c r="AW35" s="37">
        <v>1500</v>
      </c>
      <c r="AX35" s="37">
        <v>84.72</v>
      </c>
      <c r="AY35" s="37">
        <v>84.32</v>
      </c>
      <c r="AZ35" s="37">
        <v>1500</v>
      </c>
      <c r="BA35" s="37">
        <v>85.04</v>
      </c>
      <c r="BB35" s="37">
        <v>84.48</v>
      </c>
      <c r="BC35" s="37">
        <v>1500</v>
      </c>
      <c r="BD35" s="37">
        <v>84.96</v>
      </c>
      <c r="BE35" s="37">
        <v>84.05</v>
      </c>
      <c r="BF35" s="37">
        <v>1500</v>
      </c>
      <c r="BG35" s="37">
        <v>85.29</v>
      </c>
      <c r="BH35" s="37">
        <v>85.41</v>
      </c>
      <c r="BI35" s="37">
        <v>1500</v>
      </c>
      <c r="BJ35" s="37">
        <v>84.87</v>
      </c>
      <c r="BK35" s="37">
        <v>85.04</v>
      </c>
    </row>
    <row r="36" spans="1:63">
      <c r="A36" s="37">
        <v>2800</v>
      </c>
      <c r="B36" s="37">
        <v>85.75</v>
      </c>
      <c r="C36" s="37">
        <v>84.92</v>
      </c>
      <c r="D36" s="37">
        <v>1400</v>
      </c>
      <c r="E36" s="37">
        <v>84.88</v>
      </c>
      <c r="F36" s="37">
        <v>84.86</v>
      </c>
      <c r="G36" s="37">
        <v>1400</v>
      </c>
      <c r="H36" s="37">
        <v>86.1</v>
      </c>
      <c r="I36" s="37">
        <v>86.42</v>
      </c>
      <c r="J36" s="37">
        <v>1400</v>
      </c>
      <c r="K36" s="37">
        <v>86.23</v>
      </c>
      <c r="L36" s="37">
        <v>86.52</v>
      </c>
      <c r="M36" s="37">
        <v>1400</v>
      </c>
      <c r="N36" s="37">
        <v>85.38</v>
      </c>
      <c r="O36" s="37">
        <v>85.4</v>
      </c>
      <c r="P36" s="37">
        <v>1400</v>
      </c>
      <c r="Q36" s="37">
        <v>85</v>
      </c>
      <c r="R36" s="37">
        <v>85.07</v>
      </c>
      <c r="S36" s="37">
        <v>1400</v>
      </c>
      <c r="T36" s="37">
        <v>84.65</v>
      </c>
      <c r="U36" s="37">
        <v>84.73</v>
      </c>
      <c r="V36" s="37">
        <v>2800</v>
      </c>
      <c r="W36" s="37">
        <v>85.15</v>
      </c>
      <c r="X36" s="37">
        <v>84.9</v>
      </c>
      <c r="Y36" s="37">
        <v>1400</v>
      </c>
      <c r="Z36" s="37">
        <v>84.15</v>
      </c>
      <c r="AA36" s="37">
        <v>84.05</v>
      </c>
      <c r="AB36" s="37">
        <v>1400</v>
      </c>
      <c r="AC36" s="37">
        <v>83.97</v>
      </c>
      <c r="AD36" s="37">
        <v>84.03</v>
      </c>
      <c r="AE36" s="37">
        <v>1400</v>
      </c>
      <c r="AF36" s="37">
        <v>84.44</v>
      </c>
      <c r="AG36" s="37">
        <v>84.26</v>
      </c>
      <c r="AH36" s="37">
        <v>1400</v>
      </c>
      <c r="AI36" s="37">
        <v>85.08</v>
      </c>
      <c r="AJ36" s="37">
        <v>84.55</v>
      </c>
      <c r="AK36" s="37">
        <v>1400</v>
      </c>
      <c r="AL36" s="37">
        <v>85.81</v>
      </c>
      <c r="AM36" s="37">
        <v>85.87</v>
      </c>
      <c r="AN36" s="37">
        <v>1400</v>
      </c>
      <c r="AO36" s="37">
        <v>85.23</v>
      </c>
      <c r="AP36" s="37">
        <v>85.42</v>
      </c>
      <c r="AQ36" s="37">
        <v>2800</v>
      </c>
      <c r="AR36" s="37">
        <v>85.04</v>
      </c>
      <c r="AS36" s="37">
        <v>84.58</v>
      </c>
      <c r="AT36" s="37">
        <v>1400</v>
      </c>
      <c r="AU36" s="37">
        <v>84.22</v>
      </c>
      <c r="AV36" s="37">
        <v>83.84</v>
      </c>
      <c r="AW36" s="37">
        <v>1400</v>
      </c>
      <c r="AX36" s="37">
        <v>84.01</v>
      </c>
      <c r="AY36" s="37">
        <v>83.59</v>
      </c>
      <c r="AZ36" s="37">
        <v>1400</v>
      </c>
      <c r="BA36" s="37">
        <v>84.47</v>
      </c>
      <c r="BB36" s="37">
        <v>83.93</v>
      </c>
      <c r="BC36" s="37">
        <v>1400</v>
      </c>
      <c r="BD36" s="37">
        <v>85.06</v>
      </c>
      <c r="BE36" s="37">
        <v>84.14</v>
      </c>
      <c r="BF36" s="37">
        <v>1400</v>
      </c>
      <c r="BG36" s="37">
        <v>85.77</v>
      </c>
      <c r="BH36" s="37">
        <v>85.89</v>
      </c>
      <c r="BI36" s="37">
        <v>1400</v>
      </c>
      <c r="BJ36" s="37">
        <v>85.25</v>
      </c>
      <c r="BK36" s="37">
        <v>85.43</v>
      </c>
    </row>
    <row r="37" spans="1:63">
      <c r="A37" s="37">
        <v>2650</v>
      </c>
      <c r="B37" s="37">
        <v>85.25</v>
      </c>
      <c r="C37" s="37">
        <v>84.51</v>
      </c>
      <c r="D37" s="37">
        <v>1320</v>
      </c>
      <c r="E37" s="37">
        <v>85.06</v>
      </c>
      <c r="F37" s="37">
        <v>84.95</v>
      </c>
      <c r="G37" s="37">
        <v>1320</v>
      </c>
      <c r="H37" s="37">
        <v>86.25</v>
      </c>
      <c r="I37" s="37">
        <v>86.5</v>
      </c>
      <c r="J37" s="37">
        <v>1320</v>
      </c>
      <c r="K37" s="37">
        <v>86.35</v>
      </c>
      <c r="L37" s="37">
        <v>86.58</v>
      </c>
      <c r="M37" s="37">
        <v>1320</v>
      </c>
      <c r="N37" s="37">
        <v>85.39</v>
      </c>
      <c r="O37" s="37">
        <v>85.34</v>
      </c>
      <c r="P37" s="37">
        <v>1320</v>
      </c>
      <c r="Q37" s="37">
        <v>84.77</v>
      </c>
      <c r="R37" s="37">
        <v>84.82</v>
      </c>
      <c r="S37" s="37">
        <v>1320</v>
      </c>
      <c r="T37" s="37">
        <v>84.51</v>
      </c>
      <c r="U37" s="37">
        <v>84.57</v>
      </c>
      <c r="V37" s="37">
        <v>2650</v>
      </c>
      <c r="W37" s="37">
        <v>84.72</v>
      </c>
      <c r="X37" s="37">
        <v>84.55</v>
      </c>
      <c r="Y37" s="37">
        <v>1320</v>
      </c>
      <c r="Z37" s="37">
        <v>84.07</v>
      </c>
      <c r="AA37" s="37">
        <v>83.89</v>
      </c>
      <c r="AB37" s="37">
        <v>1320</v>
      </c>
      <c r="AC37" s="37">
        <v>83.63</v>
      </c>
      <c r="AD37" s="37">
        <v>83.63</v>
      </c>
      <c r="AE37" s="37">
        <v>1320</v>
      </c>
      <c r="AF37" s="37">
        <v>84.01</v>
      </c>
      <c r="AG37" s="37">
        <v>83.82</v>
      </c>
      <c r="AH37" s="37">
        <v>1320</v>
      </c>
      <c r="AI37" s="37">
        <v>84.82</v>
      </c>
      <c r="AJ37" s="37">
        <v>84.3</v>
      </c>
      <c r="AK37" s="37">
        <v>1320</v>
      </c>
      <c r="AL37" s="37">
        <v>85.61</v>
      </c>
      <c r="AM37" s="37">
        <v>85.66</v>
      </c>
      <c r="AN37" s="37">
        <v>1320</v>
      </c>
      <c r="AO37" s="37">
        <v>85.13</v>
      </c>
      <c r="AP37" s="37">
        <v>85.27</v>
      </c>
      <c r="AQ37" s="37">
        <v>2650</v>
      </c>
      <c r="AR37" s="37">
        <v>84.65</v>
      </c>
      <c r="AS37" s="37">
        <v>84.21</v>
      </c>
      <c r="AT37" s="37">
        <v>1320</v>
      </c>
      <c r="AU37" s="37">
        <v>84.02</v>
      </c>
      <c r="AV37" s="37">
        <v>83.61</v>
      </c>
      <c r="AW37" s="37">
        <v>1320</v>
      </c>
      <c r="AX37" s="37">
        <v>83.58</v>
      </c>
      <c r="AY37" s="37">
        <v>83.14</v>
      </c>
      <c r="AZ37" s="37">
        <v>1320</v>
      </c>
      <c r="BA37" s="37">
        <v>83.96</v>
      </c>
      <c r="BB37" s="37">
        <v>83.45</v>
      </c>
      <c r="BC37" s="37">
        <v>1320</v>
      </c>
      <c r="BD37" s="37">
        <v>84.73</v>
      </c>
      <c r="BE37" s="37">
        <v>83.84</v>
      </c>
      <c r="BF37" s="37">
        <v>1320</v>
      </c>
      <c r="BG37" s="37">
        <v>85.49</v>
      </c>
      <c r="BH37" s="37">
        <v>85.62</v>
      </c>
      <c r="BI37" s="37">
        <v>1320</v>
      </c>
      <c r="BJ37" s="37">
        <v>85.04</v>
      </c>
      <c r="BK37" s="37">
        <v>85.23</v>
      </c>
    </row>
    <row r="38" spans="1:63">
      <c r="A38" s="37">
        <v>2500</v>
      </c>
      <c r="B38" s="37">
        <v>84.72</v>
      </c>
      <c r="C38" s="37">
        <v>84.22</v>
      </c>
      <c r="D38" s="37">
        <v>1250</v>
      </c>
      <c r="E38" s="37">
        <v>85.25</v>
      </c>
      <c r="F38" s="37">
        <v>85.02</v>
      </c>
      <c r="G38" s="37">
        <v>1250</v>
      </c>
      <c r="H38" s="37">
        <v>86.08</v>
      </c>
      <c r="I38" s="37">
        <v>86.24</v>
      </c>
      <c r="J38" s="37">
        <v>1250</v>
      </c>
      <c r="K38" s="37">
        <v>86</v>
      </c>
      <c r="L38" s="37">
        <v>86.2</v>
      </c>
      <c r="M38" s="37">
        <v>1250</v>
      </c>
      <c r="N38" s="37">
        <v>85.16</v>
      </c>
      <c r="O38" s="37">
        <v>85.07</v>
      </c>
      <c r="P38" s="37">
        <v>1250</v>
      </c>
      <c r="Q38" s="37">
        <v>84.7</v>
      </c>
      <c r="R38" s="37">
        <v>84.68</v>
      </c>
      <c r="S38" s="37">
        <v>1250</v>
      </c>
      <c r="T38" s="37">
        <v>84.67</v>
      </c>
      <c r="U38" s="37">
        <v>84.63</v>
      </c>
      <c r="V38" s="37">
        <v>2500</v>
      </c>
      <c r="W38" s="37">
        <v>84.14</v>
      </c>
      <c r="X38" s="37">
        <v>84.05</v>
      </c>
      <c r="Y38" s="37">
        <v>1250</v>
      </c>
      <c r="Z38" s="37">
        <v>84.25</v>
      </c>
      <c r="AA38" s="37">
        <v>83.93</v>
      </c>
      <c r="AB38" s="37">
        <v>1250</v>
      </c>
      <c r="AC38" s="37">
        <v>83.67</v>
      </c>
      <c r="AD38" s="37">
        <v>83.59</v>
      </c>
      <c r="AE38" s="37">
        <v>1250</v>
      </c>
      <c r="AF38" s="37">
        <v>83.72</v>
      </c>
      <c r="AG38" s="37">
        <v>83.51</v>
      </c>
      <c r="AH38" s="37">
        <v>1250</v>
      </c>
      <c r="AI38" s="37">
        <v>84.33</v>
      </c>
      <c r="AJ38" s="37">
        <v>83.81</v>
      </c>
      <c r="AK38" s="37">
        <v>1250</v>
      </c>
      <c r="AL38" s="37">
        <v>85.07</v>
      </c>
      <c r="AM38" s="37">
        <v>85.1</v>
      </c>
      <c r="AN38" s="37">
        <v>1250</v>
      </c>
      <c r="AO38" s="37">
        <v>84.92</v>
      </c>
      <c r="AP38" s="37">
        <v>84.96</v>
      </c>
      <c r="AQ38" s="37">
        <v>2500</v>
      </c>
      <c r="AR38" s="37">
        <v>84.1</v>
      </c>
      <c r="AS38" s="37">
        <v>83.74</v>
      </c>
      <c r="AT38" s="37">
        <v>1250</v>
      </c>
      <c r="AU38" s="37">
        <v>84.02</v>
      </c>
      <c r="AV38" s="37">
        <v>83.55</v>
      </c>
      <c r="AW38" s="37">
        <v>1250</v>
      </c>
      <c r="AX38" s="37">
        <v>83.46</v>
      </c>
      <c r="AY38" s="37">
        <v>82.98</v>
      </c>
      <c r="AZ38" s="37">
        <v>1250</v>
      </c>
      <c r="BA38" s="37">
        <v>83.55</v>
      </c>
      <c r="BB38" s="37">
        <v>83.04</v>
      </c>
      <c r="BC38" s="37">
        <v>1250</v>
      </c>
      <c r="BD38" s="37">
        <v>84.13</v>
      </c>
      <c r="BE38" s="37">
        <v>83.26</v>
      </c>
      <c r="BF38" s="37">
        <v>1250</v>
      </c>
      <c r="BG38" s="37">
        <v>84.82</v>
      </c>
      <c r="BH38" s="37">
        <v>84.97</v>
      </c>
      <c r="BI38" s="37">
        <v>1250</v>
      </c>
      <c r="BJ38" s="37">
        <v>84.67</v>
      </c>
      <c r="BK38" s="37">
        <v>84.83</v>
      </c>
    </row>
    <row r="39" spans="1:63">
      <c r="A39" s="37">
        <v>2360</v>
      </c>
      <c r="B39" s="37">
        <v>84.61</v>
      </c>
      <c r="C39" s="37">
        <v>84.34</v>
      </c>
      <c r="D39" s="37">
        <v>1180</v>
      </c>
      <c r="E39" s="37">
        <v>85.52</v>
      </c>
      <c r="F39" s="37">
        <v>85.2</v>
      </c>
      <c r="G39" s="37">
        <v>1180</v>
      </c>
      <c r="H39" s="37">
        <v>85.96</v>
      </c>
      <c r="I39" s="37">
        <v>86.07</v>
      </c>
      <c r="J39" s="37">
        <v>1180</v>
      </c>
      <c r="K39" s="37">
        <v>85.6</v>
      </c>
      <c r="L39" s="37">
        <v>85.77</v>
      </c>
      <c r="M39" s="37">
        <v>1180</v>
      </c>
      <c r="N39" s="37">
        <v>84.89</v>
      </c>
      <c r="O39" s="37">
        <v>84.76</v>
      </c>
      <c r="P39" s="37">
        <v>1180</v>
      </c>
      <c r="Q39" s="37">
        <v>84.78</v>
      </c>
      <c r="R39" s="37">
        <v>84.68</v>
      </c>
      <c r="S39" s="37">
        <v>1180</v>
      </c>
      <c r="T39" s="37">
        <v>85.02</v>
      </c>
      <c r="U39" s="37">
        <v>84.86</v>
      </c>
      <c r="V39" s="37">
        <v>2360</v>
      </c>
      <c r="W39" s="37">
        <v>84</v>
      </c>
      <c r="X39" s="37">
        <v>83.98</v>
      </c>
      <c r="Y39" s="37">
        <v>1180</v>
      </c>
      <c r="Z39" s="37">
        <v>84.63</v>
      </c>
      <c r="AA39" s="37">
        <v>84.23</v>
      </c>
      <c r="AB39" s="37">
        <v>1180</v>
      </c>
      <c r="AC39" s="37">
        <v>84</v>
      </c>
      <c r="AD39" s="37">
        <v>83.88</v>
      </c>
      <c r="AE39" s="37">
        <v>1180</v>
      </c>
      <c r="AF39" s="37">
        <v>83.73</v>
      </c>
      <c r="AG39" s="37">
        <v>83.49</v>
      </c>
      <c r="AH39" s="37">
        <v>1180</v>
      </c>
      <c r="AI39" s="37">
        <v>84.01</v>
      </c>
      <c r="AJ39" s="37">
        <v>83.47</v>
      </c>
      <c r="AK39" s="37">
        <v>1180</v>
      </c>
      <c r="AL39" s="37">
        <v>84.71</v>
      </c>
      <c r="AM39" s="37">
        <v>84.69</v>
      </c>
      <c r="AN39" s="37">
        <v>1180</v>
      </c>
      <c r="AO39" s="37">
        <v>84.96</v>
      </c>
      <c r="AP39" s="37">
        <v>84.89</v>
      </c>
      <c r="AQ39" s="37">
        <v>2360</v>
      </c>
      <c r="AR39" s="37">
        <v>83.96</v>
      </c>
      <c r="AS39" s="37">
        <v>83.72</v>
      </c>
      <c r="AT39" s="37">
        <v>1180</v>
      </c>
      <c r="AU39" s="37">
        <v>84.27</v>
      </c>
      <c r="AV39" s="37">
        <v>83.78</v>
      </c>
      <c r="AW39" s="37">
        <v>1180</v>
      </c>
      <c r="AX39" s="37">
        <v>83.68</v>
      </c>
      <c r="AY39" s="37">
        <v>83.18</v>
      </c>
      <c r="AZ39" s="37">
        <v>1180</v>
      </c>
      <c r="BA39" s="37">
        <v>83.44</v>
      </c>
      <c r="BB39" s="37">
        <v>82.91</v>
      </c>
      <c r="BC39" s="37">
        <v>1180</v>
      </c>
      <c r="BD39" s="37">
        <v>83.68</v>
      </c>
      <c r="BE39" s="37">
        <v>82.82</v>
      </c>
      <c r="BF39" s="37">
        <v>1180</v>
      </c>
      <c r="BG39" s="37">
        <v>84.33</v>
      </c>
      <c r="BH39" s="37">
        <v>84.48</v>
      </c>
      <c r="BI39" s="37">
        <v>1180</v>
      </c>
      <c r="BJ39" s="37">
        <v>84.56</v>
      </c>
      <c r="BK39" s="37">
        <v>84.7</v>
      </c>
    </row>
    <row r="40" spans="1:63">
      <c r="A40" s="37">
        <v>2240</v>
      </c>
      <c r="B40" s="37">
        <v>85.02</v>
      </c>
      <c r="C40" s="37">
        <v>84.79</v>
      </c>
      <c r="D40" s="37">
        <v>1120</v>
      </c>
      <c r="E40" s="37">
        <v>85.71</v>
      </c>
      <c r="F40" s="37">
        <v>85.35</v>
      </c>
      <c r="G40" s="37">
        <v>1120</v>
      </c>
      <c r="H40" s="37">
        <v>85.89</v>
      </c>
      <c r="I40" s="37">
        <v>86.01</v>
      </c>
      <c r="J40" s="37">
        <v>1120</v>
      </c>
      <c r="K40" s="37">
        <v>85.33</v>
      </c>
      <c r="L40" s="37">
        <v>85.52</v>
      </c>
      <c r="M40" s="37">
        <v>1120</v>
      </c>
      <c r="N40" s="37">
        <v>84.74</v>
      </c>
      <c r="O40" s="37">
        <v>84.59</v>
      </c>
      <c r="P40" s="37">
        <v>1120</v>
      </c>
      <c r="Q40" s="37">
        <v>84.94</v>
      </c>
      <c r="R40" s="37">
        <v>84.76</v>
      </c>
      <c r="S40" s="37">
        <v>1120</v>
      </c>
      <c r="T40" s="37">
        <v>85.31</v>
      </c>
      <c r="U40" s="37">
        <v>85.06</v>
      </c>
      <c r="V40" s="37">
        <v>2240</v>
      </c>
      <c r="W40" s="37">
        <v>84.41</v>
      </c>
      <c r="X40" s="37">
        <v>84.47</v>
      </c>
      <c r="Y40" s="37">
        <v>1120</v>
      </c>
      <c r="Z40" s="37">
        <v>84.81</v>
      </c>
      <c r="AA40" s="37">
        <v>84.39</v>
      </c>
      <c r="AB40" s="37">
        <v>1120</v>
      </c>
      <c r="AC40" s="37">
        <v>84.25</v>
      </c>
      <c r="AD40" s="37">
        <v>84.12</v>
      </c>
      <c r="AE40" s="37">
        <v>1120</v>
      </c>
      <c r="AF40" s="37">
        <v>83.86</v>
      </c>
      <c r="AG40" s="37">
        <v>83.62</v>
      </c>
      <c r="AH40" s="37">
        <v>1120</v>
      </c>
      <c r="AI40" s="37">
        <v>83.91</v>
      </c>
      <c r="AJ40" s="37">
        <v>83.34</v>
      </c>
      <c r="AK40" s="37">
        <v>1120</v>
      </c>
      <c r="AL40" s="37">
        <v>84.54</v>
      </c>
      <c r="AM40" s="37">
        <v>84.48</v>
      </c>
      <c r="AN40" s="37">
        <v>1120</v>
      </c>
      <c r="AO40" s="37">
        <v>84.97</v>
      </c>
      <c r="AP40" s="37">
        <v>84.87</v>
      </c>
      <c r="AQ40" s="37">
        <v>2240</v>
      </c>
      <c r="AR40" s="37">
        <v>84.36</v>
      </c>
      <c r="AS40" s="37">
        <v>84.21</v>
      </c>
      <c r="AT40" s="37">
        <v>1120</v>
      </c>
      <c r="AU40" s="37">
        <v>84.4</v>
      </c>
      <c r="AV40" s="37">
        <v>83.91</v>
      </c>
      <c r="AW40" s="37">
        <v>1120</v>
      </c>
      <c r="AX40" s="37">
        <v>83.85</v>
      </c>
      <c r="AY40" s="37">
        <v>83.37</v>
      </c>
      <c r="AZ40" s="37">
        <v>1120</v>
      </c>
      <c r="BA40" s="37">
        <v>83.5</v>
      </c>
      <c r="BB40" s="37">
        <v>82.97</v>
      </c>
      <c r="BC40" s="37">
        <v>1120</v>
      </c>
      <c r="BD40" s="37">
        <v>83.51</v>
      </c>
      <c r="BE40" s="37">
        <v>82.62</v>
      </c>
      <c r="BF40" s="37">
        <v>1120</v>
      </c>
      <c r="BG40" s="37">
        <v>84.08</v>
      </c>
      <c r="BH40" s="37">
        <v>84.22</v>
      </c>
      <c r="BI40" s="37">
        <v>1120</v>
      </c>
      <c r="BJ40" s="37">
        <v>84.51</v>
      </c>
      <c r="BK40" s="37">
        <v>84.65</v>
      </c>
    </row>
    <row r="41" spans="1:63">
      <c r="A41" s="37">
        <v>2120</v>
      </c>
      <c r="B41" s="37">
        <v>85.49</v>
      </c>
      <c r="C41" s="37">
        <v>85.2</v>
      </c>
      <c r="D41" s="37">
        <v>1060</v>
      </c>
      <c r="E41" s="37">
        <v>85.64</v>
      </c>
      <c r="F41" s="37">
        <v>85.27</v>
      </c>
      <c r="G41" s="37">
        <v>1060</v>
      </c>
      <c r="H41" s="37">
        <v>85.71</v>
      </c>
      <c r="I41" s="37">
        <v>85.86</v>
      </c>
      <c r="J41" s="37">
        <v>1060</v>
      </c>
      <c r="K41" s="37">
        <v>85.13</v>
      </c>
      <c r="L41" s="37">
        <v>85.36</v>
      </c>
      <c r="M41" s="37">
        <v>1060</v>
      </c>
      <c r="N41" s="37">
        <v>84.7</v>
      </c>
      <c r="O41" s="37">
        <v>84.55</v>
      </c>
      <c r="P41" s="37">
        <v>1060</v>
      </c>
      <c r="Q41" s="37">
        <v>85.04</v>
      </c>
      <c r="R41" s="37">
        <v>84.83</v>
      </c>
      <c r="S41" s="37">
        <v>1060</v>
      </c>
      <c r="T41" s="37">
        <v>85.36</v>
      </c>
      <c r="U41" s="37">
        <v>85.07</v>
      </c>
      <c r="V41" s="37">
        <v>2120</v>
      </c>
      <c r="W41" s="37">
        <v>84.97</v>
      </c>
      <c r="X41" s="37">
        <v>85.05</v>
      </c>
      <c r="Y41" s="37">
        <v>1060</v>
      </c>
      <c r="Z41" s="37">
        <v>84.62</v>
      </c>
      <c r="AA41" s="37">
        <v>84.19</v>
      </c>
      <c r="AB41" s="37">
        <v>1060</v>
      </c>
      <c r="AC41" s="37">
        <v>84.19</v>
      </c>
      <c r="AD41" s="37">
        <v>84.06</v>
      </c>
      <c r="AE41" s="37">
        <v>1060</v>
      </c>
      <c r="AF41" s="37">
        <v>83.87</v>
      </c>
      <c r="AG41" s="37">
        <v>83.64</v>
      </c>
      <c r="AH41" s="37">
        <v>1060</v>
      </c>
      <c r="AI41" s="37">
        <v>83.81</v>
      </c>
      <c r="AJ41" s="37">
        <v>83.23</v>
      </c>
      <c r="AK41" s="37">
        <v>1060</v>
      </c>
      <c r="AL41" s="37">
        <v>84.32</v>
      </c>
      <c r="AM41" s="37">
        <v>84.22</v>
      </c>
      <c r="AN41" s="37">
        <v>1060</v>
      </c>
      <c r="AO41" s="37">
        <v>84.74</v>
      </c>
      <c r="AP41" s="37">
        <v>84.61</v>
      </c>
      <c r="AQ41" s="37">
        <v>2120</v>
      </c>
      <c r="AR41" s="37">
        <v>84.94</v>
      </c>
      <c r="AS41" s="37">
        <v>84.78</v>
      </c>
      <c r="AT41" s="37">
        <v>1060</v>
      </c>
      <c r="AU41" s="37">
        <v>84.19</v>
      </c>
      <c r="AV41" s="37">
        <v>83.72</v>
      </c>
      <c r="AW41" s="37">
        <v>1060</v>
      </c>
      <c r="AX41" s="37">
        <v>83.77</v>
      </c>
      <c r="AY41" s="37">
        <v>83.32</v>
      </c>
      <c r="AZ41" s="37">
        <v>1060</v>
      </c>
      <c r="BA41" s="37">
        <v>83.48</v>
      </c>
      <c r="BB41" s="37">
        <v>82.97</v>
      </c>
      <c r="BC41" s="37">
        <v>1060</v>
      </c>
      <c r="BD41" s="37">
        <v>83.38</v>
      </c>
      <c r="BE41" s="37">
        <v>82.49</v>
      </c>
      <c r="BF41" s="37">
        <v>1060</v>
      </c>
      <c r="BG41" s="37">
        <v>83.83</v>
      </c>
      <c r="BH41" s="37">
        <v>83.96</v>
      </c>
      <c r="BI41" s="37">
        <v>1060</v>
      </c>
      <c r="BJ41" s="37">
        <v>84.27</v>
      </c>
      <c r="BK41" s="37">
        <v>84.39</v>
      </c>
    </row>
    <row r="42" spans="1:63">
      <c r="A42" s="37">
        <v>2000</v>
      </c>
      <c r="B42" s="37">
        <v>85.81</v>
      </c>
      <c r="C42" s="37">
        <v>85.46</v>
      </c>
      <c r="D42" s="37">
        <v>1000</v>
      </c>
      <c r="E42" s="37">
        <v>85.45</v>
      </c>
      <c r="F42" s="37">
        <v>85.09</v>
      </c>
      <c r="G42" s="37">
        <v>1000</v>
      </c>
      <c r="H42" s="37">
        <v>85.5</v>
      </c>
      <c r="I42" s="37">
        <v>85.68</v>
      </c>
      <c r="J42" s="37">
        <v>1000</v>
      </c>
      <c r="K42" s="37">
        <v>85.01</v>
      </c>
      <c r="L42" s="37">
        <v>85.3</v>
      </c>
      <c r="M42" s="37">
        <v>1000</v>
      </c>
      <c r="N42" s="37">
        <v>84.73</v>
      </c>
      <c r="O42" s="37">
        <v>84.62</v>
      </c>
      <c r="P42" s="37">
        <v>1000</v>
      </c>
      <c r="Q42" s="37">
        <v>85.1</v>
      </c>
      <c r="R42" s="37">
        <v>84.89</v>
      </c>
      <c r="S42" s="37">
        <v>1000</v>
      </c>
      <c r="T42" s="37">
        <v>85.29</v>
      </c>
      <c r="U42" s="37">
        <v>84.99</v>
      </c>
      <c r="V42" s="37">
        <v>2000</v>
      </c>
      <c r="W42" s="37">
        <v>85.54</v>
      </c>
      <c r="X42" s="37">
        <v>85.52</v>
      </c>
      <c r="Y42" s="37">
        <v>1000</v>
      </c>
      <c r="Z42" s="37">
        <v>84.4</v>
      </c>
      <c r="AA42" s="37">
        <v>83.93</v>
      </c>
      <c r="AB42" s="37">
        <v>1000</v>
      </c>
      <c r="AC42" s="37">
        <v>84.08</v>
      </c>
      <c r="AD42" s="37">
        <v>83.94</v>
      </c>
      <c r="AE42" s="37">
        <v>1000</v>
      </c>
      <c r="AF42" s="37">
        <v>83.86</v>
      </c>
      <c r="AG42" s="37">
        <v>83.65</v>
      </c>
      <c r="AH42" s="37">
        <v>1000</v>
      </c>
      <c r="AI42" s="37">
        <v>83.74</v>
      </c>
      <c r="AJ42" s="37">
        <v>83.19</v>
      </c>
      <c r="AK42" s="37">
        <v>1000</v>
      </c>
      <c r="AL42" s="37">
        <v>84.14</v>
      </c>
      <c r="AM42" s="37">
        <v>84.04</v>
      </c>
      <c r="AN42" s="37">
        <v>1000</v>
      </c>
      <c r="AO42" s="37">
        <v>84.49</v>
      </c>
      <c r="AP42" s="37">
        <v>84.33</v>
      </c>
      <c r="AQ42" s="37">
        <v>2000</v>
      </c>
      <c r="AR42" s="37">
        <v>85.52</v>
      </c>
      <c r="AS42" s="37">
        <v>85.27</v>
      </c>
      <c r="AT42" s="37">
        <v>1000</v>
      </c>
      <c r="AU42" s="37">
        <v>83.98</v>
      </c>
      <c r="AV42" s="37">
        <v>83.5</v>
      </c>
      <c r="AW42" s="37">
        <v>1000</v>
      </c>
      <c r="AX42" s="37">
        <v>83.66</v>
      </c>
      <c r="AY42" s="37">
        <v>83.23</v>
      </c>
      <c r="AZ42" s="37">
        <v>1000</v>
      </c>
      <c r="BA42" s="37">
        <v>83.46</v>
      </c>
      <c r="BB42" s="37">
        <v>83</v>
      </c>
      <c r="BC42" s="37">
        <v>1000</v>
      </c>
      <c r="BD42" s="37">
        <v>83.31</v>
      </c>
      <c r="BE42" s="37">
        <v>82.46</v>
      </c>
      <c r="BF42" s="37">
        <v>1000</v>
      </c>
      <c r="BG42" s="37">
        <v>83.67</v>
      </c>
      <c r="BH42" s="37">
        <v>83.79</v>
      </c>
      <c r="BI42" s="37">
        <v>1000</v>
      </c>
      <c r="BJ42" s="37">
        <v>84.04</v>
      </c>
      <c r="BK42" s="37">
        <v>84.14</v>
      </c>
    </row>
    <row r="43" spans="1:63">
      <c r="A43" s="37">
        <v>1900</v>
      </c>
      <c r="B43" s="37">
        <v>85.97</v>
      </c>
      <c r="C43" s="37">
        <v>85.63</v>
      </c>
      <c r="D43" s="37">
        <v>950</v>
      </c>
      <c r="E43" s="37">
        <v>85.41</v>
      </c>
      <c r="F43" s="37">
        <v>85.08</v>
      </c>
      <c r="G43" s="37">
        <v>950</v>
      </c>
      <c r="H43" s="37">
        <v>85.51</v>
      </c>
      <c r="I43" s="37">
        <v>85.72</v>
      </c>
      <c r="J43" s="37">
        <v>950</v>
      </c>
      <c r="K43" s="37">
        <v>85.09</v>
      </c>
      <c r="L43" s="37">
        <v>85.41</v>
      </c>
      <c r="M43" s="37">
        <v>950</v>
      </c>
      <c r="N43" s="37">
        <v>84.86</v>
      </c>
      <c r="O43" s="37">
        <v>84.79</v>
      </c>
      <c r="P43" s="37">
        <v>950</v>
      </c>
      <c r="Q43" s="37">
        <v>85.21</v>
      </c>
      <c r="R43" s="37">
        <v>85.05</v>
      </c>
      <c r="S43" s="37">
        <v>950</v>
      </c>
      <c r="T43" s="37">
        <v>85.3</v>
      </c>
      <c r="U43" s="37">
        <v>85.03</v>
      </c>
      <c r="V43" s="37">
        <v>1900</v>
      </c>
      <c r="W43" s="37">
        <v>85.93</v>
      </c>
      <c r="X43" s="37">
        <v>85.78</v>
      </c>
      <c r="Y43" s="37">
        <v>950</v>
      </c>
      <c r="Z43" s="37">
        <v>84.48</v>
      </c>
      <c r="AA43" s="37">
        <v>84.01</v>
      </c>
      <c r="AB43" s="37">
        <v>950</v>
      </c>
      <c r="AC43" s="37">
        <v>84.22</v>
      </c>
      <c r="AD43" s="37">
        <v>84.07</v>
      </c>
      <c r="AE43" s="37">
        <v>950</v>
      </c>
      <c r="AF43" s="37">
        <v>84.02</v>
      </c>
      <c r="AG43" s="37">
        <v>83.84</v>
      </c>
      <c r="AH43" s="37">
        <v>950</v>
      </c>
      <c r="AI43" s="37">
        <v>83.88</v>
      </c>
      <c r="AJ43" s="37">
        <v>83.36</v>
      </c>
      <c r="AK43" s="37">
        <v>950</v>
      </c>
      <c r="AL43" s="37">
        <v>84.24</v>
      </c>
      <c r="AM43" s="37">
        <v>84.17</v>
      </c>
      <c r="AN43" s="37">
        <v>950</v>
      </c>
      <c r="AO43" s="37">
        <v>84.58</v>
      </c>
      <c r="AP43" s="37">
        <v>84.41</v>
      </c>
      <c r="AQ43" s="37">
        <v>1900</v>
      </c>
      <c r="AR43" s="37">
        <v>85.92</v>
      </c>
      <c r="AS43" s="37">
        <v>85.62</v>
      </c>
      <c r="AT43" s="37">
        <v>950</v>
      </c>
      <c r="AU43" s="37">
        <v>84.09</v>
      </c>
      <c r="AV43" s="37">
        <v>83.61</v>
      </c>
      <c r="AW43" s="37">
        <v>950</v>
      </c>
      <c r="AX43" s="37">
        <v>83.82</v>
      </c>
      <c r="AY43" s="37">
        <v>83.39</v>
      </c>
      <c r="AZ43" s="37">
        <v>950</v>
      </c>
      <c r="BA43" s="37">
        <v>83.66</v>
      </c>
      <c r="BB43" s="37">
        <v>83.21</v>
      </c>
      <c r="BC43" s="37">
        <v>950</v>
      </c>
      <c r="BD43" s="37">
        <v>83.49</v>
      </c>
      <c r="BE43" s="37">
        <v>82.65</v>
      </c>
      <c r="BF43" s="37">
        <v>950</v>
      </c>
      <c r="BG43" s="37">
        <v>83.82</v>
      </c>
      <c r="BH43" s="37">
        <v>83.95</v>
      </c>
      <c r="BI43" s="37">
        <v>950</v>
      </c>
      <c r="BJ43" s="37">
        <v>84.17</v>
      </c>
      <c r="BK43" s="37">
        <v>84.26</v>
      </c>
    </row>
    <row r="44" spans="1:63">
      <c r="A44" s="37">
        <v>1800</v>
      </c>
      <c r="B44" s="37">
        <v>85.93</v>
      </c>
      <c r="C44" s="37">
        <v>85.62</v>
      </c>
      <c r="D44" s="37">
        <v>900</v>
      </c>
      <c r="E44" s="37">
        <v>85.53</v>
      </c>
      <c r="F44" s="37">
        <v>85.28</v>
      </c>
      <c r="G44" s="37">
        <v>900</v>
      </c>
      <c r="H44" s="37">
        <v>85.72</v>
      </c>
      <c r="I44" s="37">
        <v>85.96</v>
      </c>
      <c r="J44" s="37">
        <v>900</v>
      </c>
      <c r="K44" s="37">
        <v>85.36</v>
      </c>
      <c r="L44" s="37">
        <v>85.68</v>
      </c>
      <c r="M44" s="37">
        <v>900</v>
      </c>
      <c r="N44" s="37">
        <v>85.06</v>
      </c>
      <c r="O44" s="37">
        <v>85.01</v>
      </c>
      <c r="P44" s="37">
        <v>900</v>
      </c>
      <c r="Q44" s="37">
        <v>85.35</v>
      </c>
      <c r="R44" s="37">
        <v>85.24</v>
      </c>
      <c r="S44" s="37">
        <v>900</v>
      </c>
      <c r="T44" s="37">
        <v>85.39</v>
      </c>
      <c r="U44" s="37">
        <v>85.22</v>
      </c>
      <c r="V44" s="37">
        <v>1800</v>
      </c>
      <c r="W44" s="37">
        <v>85.98</v>
      </c>
      <c r="X44" s="37">
        <v>85.76</v>
      </c>
      <c r="Y44" s="37">
        <v>900</v>
      </c>
      <c r="Z44" s="37">
        <v>84.71</v>
      </c>
      <c r="AA44" s="37">
        <v>84.29</v>
      </c>
      <c r="AB44" s="37">
        <v>900</v>
      </c>
      <c r="AC44" s="37">
        <v>84.45</v>
      </c>
      <c r="AD44" s="37">
        <v>84.31</v>
      </c>
      <c r="AE44" s="37">
        <v>900</v>
      </c>
      <c r="AF44" s="37">
        <v>84.28</v>
      </c>
      <c r="AG44" s="37">
        <v>84.08</v>
      </c>
      <c r="AH44" s="37">
        <v>900</v>
      </c>
      <c r="AI44" s="37">
        <v>84.17</v>
      </c>
      <c r="AJ44" s="37">
        <v>83.65</v>
      </c>
      <c r="AK44" s="37">
        <v>900</v>
      </c>
      <c r="AL44" s="37">
        <v>84.55</v>
      </c>
      <c r="AM44" s="37">
        <v>84.52</v>
      </c>
      <c r="AN44" s="37">
        <v>900</v>
      </c>
      <c r="AO44" s="37">
        <v>84.84</v>
      </c>
      <c r="AP44" s="37">
        <v>84.74</v>
      </c>
      <c r="AQ44" s="37">
        <v>1800</v>
      </c>
      <c r="AR44" s="37">
        <v>85.95</v>
      </c>
      <c r="AS44" s="37">
        <v>85.73</v>
      </c>
      <c r="AT44" s="37">
        <v>900</v>
      </c>
      <c r="AU44" s="37">
        <v>84.37</v>
      </c>
      <c r="AV44" s="37">
        <v>83.91</v>
      </c>
      <c r="AW44" s="37">
        <v>900</v>
      </c>
      <c r="AX44" s="37">
        <v>84.1</v>
      </c>
      <c r="AY44" s="37">
        <v>83.66</v>
      </c>
      <c r="AZ44" s="37">
        <v>900</v>
      </c>
      <c r="BA44" s="37">
        <v>83.97</v>
      </c>
      <c r="BB44" s="37">
        <v>83.48</v>
      </c>
      <c r="BC44" s="37">
        <v>900</v>
      </c>
      <c r="BD44" s="37">
        <v>83.84</v>
      </c>
      <c r="BE44" s="37">
        <v>82.98</v>
      </c>
      <c r="BF44" s="37">
        <v>900</v>
      </c>
      <c r="BG44" s="37">
        <v>84.2</v>
      </c>
      <c r="BH44" s="37">
        <v>84.33</v>
      </c>
      <c r="BI44" s="37">
        <v>900</v>
      </c>
      <c r="BJ44" s="37">
        <v>84.49</v>
      </c>
      <c r="BK44" s="37">
        <v>84.61</v>
      </c>
    </row>
    <row r="45" spans="1:63">
      <c r="A45" s="37">
        <v>1700</v>
      </c>
      <c r="B45" s="37">
        <v>85.68</v>
      </c>
      <c r="C45" s="37">
        <v>85.41</v>
      </c>
      <c r="D45" s="37">
        <v>850</v>
      </c>
      <c r="E45" s="37">
        <v>85.57</v>
      </c>
      <c r="F45" s="37">
        <v>85.41</v>
      </c>
      <c r="G45" s="37">
        <v>850</v>
      </c>
      <c r="H45" s="37">
        <v>85.87</v>
      </c>
      <c r="I45" s="37">
        <v>86.14</v>
      </c>
      <c r="J45" s="37">
        <v>850</v>
      </c>
      <c r="K45" s="37">
        <v>85.56</v>
      </c>
      <c r="L45" s="37">
        <v>85.87</v>
      </c>
      <c r="M45" s="37">
        <v>850</v>
      </c>
      <c r="N45" s="37">
        <v>85.17</v>
      </c>
      <c r="O45" s="37">
        <v>85.12</v>
      </c>
      <c r="P45" s="37">
        <v>850</v>
      </c>
      <c r="Q45" s="37">
        <v>85.34</v>
      </c>
      <c r="R45" s="37">
        <v>85.28</v>
      </c>
      <c r="S45" s="37">
        <v>850</v>
      </c>
      <c r="T45" s="37">
        <v>85.37</v>
      </c>
      <c r="U45" s="37">
        <v>85.3</v>
      </c>
      <c r="V45" s="37">
        <v>1700</v>
      </c>
      <c r="W45" s="37">
        <v>85.72</v>
      </c>
      <c r="X45" s="37">
        <v>85.55</v>
      </c>
      <c r="Y45" s="37">
        <v>850</v>
      </c>
      <c r="Z45" s="37">
        <v>84.69</v>
      </c>
      <c r="AA45" s="37">
        <v>84.34</v>
      </c>
      <c r="AB45" s="37">
        <v>850</v>
      </c>
      <c r="AC45" s="37">
        <v>84.42</v>
      </c>
      <c r="AD45" s="37">
        <v>84.31</v>
      </c>
      <c r="AE45" s="37">
        <v>850</v>
      </c>
      <c r="AF45" s="37">
        <v>84.33</v>
      </c>
      <c r="AG45" s="37">
        <v>84.1</v>
      </c>
      <c r="AH45" s="37">
        <v>850</v>
      </c>
      <c r="AI45" s="37">
        <v>84.32</v>
      </c>
      <c r="AJ45" s="37">
        <v>83.81</v>
      </c>
      <c r="AK45" s="37">
        <v>850</v>
      </c>
      <c r="AL45" s="37">
        <v>84.72</v>
      </c>
      <c r="AM45" s="37">
        <v>84.74</v>
      </c>
      <c r="AN45" s="37">
        <v>850</v>
      </c>
      <c r="AO45" s="37">
        <v>84.9</v>
      </c>
      <c r="AP45" s="37">
        <v>84.9</v>
      </c>
      <c r="AQ45" s="37">
        <v>1700</v>
      </c>
      <c r="AR45" s="37">
        <v>85.69</v>
      </c>
      <c r="AS45" s="37">
        <v>85.6</v>
      </c>
      <c r="AT45" s="37">
        <v>850</v>
      </c>
      <c r="AU45" s="37">
        <v>84.4</v>
      </c>
      <c r="AV45" s="37">
        <v>83.99</v>
      </c>
      <c r="AW45" s="37">
        <v>850</v>
      </c>
      <c r="AX45" s="37">
        <v>84.13</v>
      </c>
      <c r="AY45" s="37">
        <v>83.68</v>
      </c>
      <c r="AZ45" s="37">
        <v>850</v>
      </c>
      <c r="BA45" s="37">
        <v>84.07</v>
      </c>
      <c r="BB45" s="37">
        <v>83.53</v>
      </c>
      <c r="BC45" s="37">
        <v>850</v>
      </c>
      <c r="BD45" s="37">
        <v>84.06</v>
      </c>
      <c r="BE45" s="37">
        <v>83.17</v>
      </c>
      <c r="BF45" s="37">
        <v>850</v>
      </c>
      <c r="BG45" s="37">
        <v>84.44</v>
      </c>
      <c r="BH45" s="37">
        <v>84.58</v>
      </c>
      <c r="BI45" s="37">
        <v>850</v>
      </c>
      <c r="BJ45" s="37">
        <v>84.61</v>
      </c>
      <c r="BK45" s="37">
        <v>84.79</v>
      </c>
    </row>
    <row r="46" spans="1:63">
      <c r="A46" s="37">
        <v>1600</v>
      </c>
      <c r="B46" s="37">
        <v>85.25</v>
      </c>
      <c r="C46" s="37">
        <v>85.02</v>
      </c>
      <c r="D46" s="37">
        <v>800</v>
      </c>
      <c r="E46" s="37">
        <v>85.17</v>
      </c>
      <c r="F46" s="37">
        <v>85.05</v>
      </c>
      <c r="G46" s="37">
        <v>800</v>
      </c>
      <c r="H46" s="37">
        <v>85.56</v>
      </c>
      <c r="I46" s="37">
        <v>85.85</v>
      </c>
      <c r="J46" s="37">
        <v>800</v>
      </c>
      <c r="K46" s="37">
        <v>85.35</v>
      </c>
      <c r="L46" s="37">
        <v>85.65</v>
      </c>
      <c r="M46" s="37">
        <v>800</v>
      </c>
      <c r="N46" s="37">
        <v>84.9</v>
      </c>
      <c r="O46" s="37">
        <v>84.83</v>
      </c>
      <c r="P46" s="37">
        <v>800</v>
      </c>
      <c r="Q46" s="37">
        <v>84.91</v>
      </c>
      <c r="R46" s="37">
        <v>84.88</v>
      </c>
      <c r="S46" s="37">
        <v>800</v>
      </c>
      <c r="T46" s="37">
        <v>84.92</v>
      </c>
      <c r="U46" s="37">
        <v>84.9</v>
      </c>
      <c r="V46" s="37">
        <v>1600</v>
      </c>
      <c r="W46" s="37">
        <v>85.28</v>
      </c>
      <c r="X46" s="37">
        <v>85.24</v>
      </c>
      <c r="Y46" s="37">
        <v>800</v>
      </c>
      <c r="Z46" s="37">
        <v>84.07</v>
      </c>
      <c r="AA46" s="37">
        <v>83.81</v>
      </c>
      <c r="AB46" s="37">
        <v>800</v>
      </c>
      <c r="AC46" s="37">
        <v>83.8</v>
      </c>
      <c r="AD46" s="37">
        <v>83.72</v>
      </c>
      <c r="AE46" s="37">
        <v>800</v>
      </c>
      <c r="AF46" s="37">
        <v>83.83</v>
      </c>
      <c r="AG46" s="37">
        <v>83.6</v>
      </c>
      <c r="AH46" s="37">
        <v>800</v>
      </c>
      <c r="AI46" s="37">
        <v>83.99</v>
      </c>
      <c r="AJ46" s="37">
        <v>83.49</v>
      </c>
      <c r="AK46" s="37">
        <v>800</v>
      </c>
      <c r="AL46" s="37">
        <v>84.38</v>
      </c>
      <c r="AM46" s="37">
        <v>84.46</v>
      </c>
      <c r="AN46" s="37">
        <v>800</v>
      </c>
      <c r="AO46" s="37">
        <v>84.4</v>
      </c>
      <c r="AP46" s="37">
        <v>84.5</v>
      </c>
      <c r="AQ46" s="37">
        <v>1600</v>
      </c>
      <c r="AR46" s="37">
        <v>85.27</v>
      </c>
      <c r="AS46" s="37">
        <v>85.29</v>
      </c>
      <c r="AT46" s="37">
        <v>800</v>
      </c>
      <c r="AU46" s="37">
        <v>83.83</v>
      </c>
      <c r="AV46" s="37">
        <v>83.46</v>
      </c>
      <c r="AW46" s="37">
        <v>800</v>
      </c>
      <c r="AX46" s="37">
        <v>83.54</v>
      </c>
      <c r="AY46" s="37">
        <v>83.11</v>
      </c>
      <c r="AZ46" s="37">
        <v>800</v>
      </c>
      <c r="BA46" s="37">
        <v>83.61</v>
      </c>
      <c r="BB46" s="37">
        <v>83.05</v>
      </c>
      <c r="BC46" s="37">
        <v>800</v>
      </c>
      <c r="BD46" s="37">
        <v>83.76</v>
      </c>
      <c r="BE46" s="37">
        <v>82.86</v>
      </c>
      <c r="BF46" s="37">
        <v>800</v>
      </c>
      <c r="BG46" s="37">
        <v>84.13</v>
      </c>
      <c r="BH46" s="37">
        <v>84.3</v>
      </c>
      <c r="BI46" s="37">
        <v>800</v>
      </c>
      <c r="BJ46" s="37">
        <v>84.16</v>
      </c>
      <c r="BK46" s="37">
        <v>84.39</v>
      </c>
    </row>
    <row r="47" spans="1:63">
      <c r="A47" s="37">
        <v>1500</v>
      </c>
      <c r="B47" s="37">
        <v>84.58</v>
      </c>
      <c r="C47" s="37">
        <v>84.38</v>
      </c>
      <c r="D47" s="37">
        <v>750</v>
      </c>
      <c r="E47" s="37">
        <v>84.04</v>
      </c>
      <c r="F47" s="37">
        <v>83.93</v>
      </c>
      <c r="G47" s="37">
        <v>750</v>
      </c>
      <c r="H47" s="37">
        <v>84.5</v>
      </c>
      <c r="I47" s="37">
        <v>84.8</v>
      </c>
      <c r="J47" s="37">
        <v>750</v>
      </c>
      <c r="K47" s="37">
        <v>84.4</v>
      </c>
      <c r="L47" s="37">
        <v>84.7</v>
      </c>
      <c r="M47" s="37">
        <v>750</v>
      </c>
      <c r="N47" s="37">
        <v>83.94</v>
      </c>
      <c r="O47" s="37">
        <v>83.86</v>
      </c>
      <c r="P47" s="37">
        <v>750</v>
      </c>
      <c r="Q47" s="37">
        <v>83.81</v>
      </c>
      <c r="R47" s="37">
        <v>83.78</v>
      </c>
      <c r="S47" s="37">
        <v>750</v>
      </c>
      <c r="T47" s="37">
        <v>83.77</v>
      </c>
      <c r="U47" s="37">
        <v>83.76</v>
      </c>
      <c r="V47" s="37">
        <v>1500</v>
      </c>
      <c r="W47" s="37">
        <v>84.6</v>
      </c>
      <c r="X47" s="37">
        <v>84.69</v>
      </c>
      <c r="Y47" s="37">
        <v>750</v>
      </c>
      <c r="Z47" s="37">
        <v>82.7</v>
      </c>
      <c r="AA47" s="37">
        <v>82.49</v>
      </c>
      <c r="AB47" s="37">
        <v>750</v>
      </c>
      <c r="AC47" s="37">
        <v>82.43</v>
      </c>
      <c r="AD47" s="37">
        <v>82.38</v>
      </c>
      <c r="AE47" s="37">
        <v>750</v>
      </c>
      <c r="AF47" s="37">
        <v>82.59</v>
      </c>
      <c r="AG47" s="37">
        <v>82.37</v>
      </c>
      <c r="AH47" s="37">
        <v>750</v>
      </c>
      <c r="AI47" s="37">
        <v>82.91</v>
      </c>
      <c r="AJ47" s="37">
        <v>82.44</v>
      </c>
      <c r="AK47" s="37">
        <v>750</v>
      </c>
      <c r="AL47" s="37">
        <v>83.26</v>
      </c>
      <c r="AM47" s="37">
        <v>83.39</v>
      </c>
      <c r="AN47" s="37">
        <v>750</v>
      </c>
      <c r="AO47" s="37">
        <v>83.11</v>
      </c>
      <c r="AP47" s="37">
        <v>83.28</v>
      </c>
      <c r="AQ47" s="37">
        <v>1500</v>
      </c>
      <c r="AR47" s="37">
        <v>84.59</v>
      </c>
      <c r="AS47" s="37">
        <v>84.68</v>
      </c>
      <c r="AT47" s="37">
        <v>750</v>
      </c>
      <c r="AU47" s="37">
        <v>82.46</v>
      </c>
      <c r="AV47" s="37">
        <v>82.14</v>
      </c>
      <c r="AW47" s="37">
        <v>750</v>
      </c>
      <c r="AX47" s="37">
        <v>82.18</v>
      </c>
      <c r="AY47" s="37">
        <v>81.760000000000005</v>
      </c>
      <c r="AZ47" s="37">
        <v>750</v>
      </c>
      <c r="BA47" s="37">
        <v>82.36</v>
      </c>
      <c r="BB47" s="37">
        <v>81.819999999999993</v>
      </c>
      <c r="BC47" s="37">
        <v>750</v>
      </c>
      <c r="BD47" s="37">
        <v>82.68</v>
      </c>
      <c r="BE47" s="37">
        <v>81.81</v>
      </c>
      <c r="BF47" s="37">
        <v>750</v>
      </c>
      <c r="BG47" s="37">
        <v>83.01</v>
      </c>
      <c r="BH47" s="37">
        <v>83.22</v>
      </c>
      <c r="BI47" s="37">
        <v>750</v>
      </c>
      <c r="BJ47" s="37">
        <v>82.88</v>
      </c>
      <c r="BK47" s="37">
        <v>83.16</v>
      </c>
    </row>
    <row r="48" spans="1:63">
      <c r="A48" s="37">
        <v>1400</v>
      </c>
      <c r="B48" s="37">
        <v>83.56</v>
      </c>
      <c r="C48" s="37">
        <v>83.41</v>
      </c>
      <c r="D48" s="37">
        <v>710</v>
      </c>
      <c r="E48" s="37">
        <v>82.13</v>
      </c>
      <c r="F48" s="37">
        <v>81.98</v>
      </c>
      <c r="G48" s="37">
        <v>710</v>
      </c>
      <c r="H48" s="37">
        <v>82.56</v>
      </c>
      <c r="I48" s="37">
        <v>82.85</v>
      </c>
      <c r="J48" s="37">
        <v>710</v>
      </c>
      <c r="K48" s="37">
        <v>82.54</v>
      </c>
      <c r="L48" s="37">
        <v>82.84</v>
      </c>
      <c r="M48" s="37">
        <v>710</v>
      </c>
      <c r="N48" s="37">
        <v>82.11</v>
      </c>
      <c r="O48" s="37">
        <v>82</v>
      </c>
      <c r="P48" s="37">
        <v>710</v>
      </c>
      <c r="Q48" s="37">
        <v>81.87</v>
      </c>
      <c r="R48" s="37">
        <v>81.81</v>
      </c>
      <c r="S48" s="37">
        <v>710</v>
      </c>
      <c r="T48" s="37">
        <v>81.849999999999994</v>
      </c>
      <c r="U48" s="37">
        <v>81.8</v>
      </c>
      <c r="V48" s="37">
        <v>1400</v>
      </c>
      <c r="W48" s="37">
        <v>83.49</v>
      </c>
      <c r="X48" s="37">
        <v>83.72</v>
      </c>
      <c r="Y48" s="37">
        <v>710</v>
      </c>
      <c r="Z48" s="37">
        <v>80.739999999999995</v>
      </c>
      <c r="AA48" s="37">
        <v>80.510000000000005</v>
      </c>
      <c r="AB48" s="37">
        <v>710</v>
      </c>
      <c r="AC48" s="37">
        <v>80.39</v>
      </c>
      <c r="AD48" s="37">
        <v>80.349999999999994</v>
      </c>
      <c r="AE48" s="37">
        <v>710</v>
      </c>
      <c r="AF48" s="37">
        <v>80.56</v>
      </c>
      <c r="AG48" s="37">
        <v>80.36</v>
      </c>
      <c r="AH48" s="37">
        <v>710</v>
      </c>
      <c r="AI48" s="37">
        <v>80.989999999999995</v>
      </c>
      <c r="AJ48" s="37">
        <v>80.53</v>
      </c>
      <c r="AK48" s="37">
        <v>710</v>
      </c>
      <c r="AL48" s="37">
        <v>81.28</v>
      </c>
      <c r="AM48" s="37">
        <v>81.430000000000007</v>
      </c>
      <c r="AN48" s="37">
        <v>710</v>
      </c>
      <c r="AO48" s="37">
        <v>81.09</v>
      </c>
      <c r="AP48" s="37">
        <v>81.260000000000005</v>
      </c>
      <c r="AQ48" s="37">
        <v>1400</v>
      </c>
      <c r="AR48" s="37">
        <v>83.48</v>
      </c>
      <c r="AS48" s="37">
        <v>83.66</v>
      </c>
      <c r="AT48" s="37">
        <v>710</v>
      </c>
      <c r="AU48" s="37">
        <v>80.459999999999994</v>
      </c>
      <c r="AV48" s="37">
        <v>80.13</v>
      </c>
      <c r="AW48" s="37">
        <v>710</v>
      </c>
      <c r="AX48" s="37">
        <v>80.099999999999994</v>
      </c>
      <c r="AY48" s="37">
        <v>79.69</v>
      </c>
      <c r="AZ48" s="37">
        <v>710</v>
      </c>
      <c r="BA48" s="37">
        <v>80.3</v>
      </c>
      <c r="BB48" s="37">
        <v>79.78</v>
      </c>
      <c r="BC48" s="37">
        <v>710</v>
      </c>
      <c r="BD48" s="37">
        <v>80.709999999999994</v>
      </c>
      <c r="BE48" s="37">
        <v>79.88</v>
      </c>
      <c r="BF48" s="37">
        <v>710</v>
      </c>
      <c r="BG48" s="37">
        <v>80.989999999999995</v>
      </c>
      <c r="BH48" s="37">
        <v>81.239999999999995</v>
      </c>
      <c r="BI48" s="37">
        <v>710</v>
      </c>
      <c r="BJ48" s="37">
        <v>80.819999999999993</v>
      </c>
      <c r="BK48" s="37">
        <v>81.12</v>
      </c>
    </row>
    <row r="49" spans="1:63">
      <c r="A49" s="37">
        <v>1320</v>
      </c>
      <c r="B49" s="37">
        <v>82.48</v>
      </c>
      <c r="C49" s="37">
        <v>82.38</v>
      </c>
      <c r="D49" s="37">
        <v>670</v>
      </c>
      <c r="E49" s="37">
        <v>80.23</v>
      </c>
      <c r="F49" s="37">
        <v>79.97</v>
      </c>
      <c r="G49" s="37">
        <v>670</v>
      </c>
      <c r="H49" s="37">
        <v>80.36</v>
      </c>
      <c r="I49" s="37">
        <v>80.58</v>
      </c>
      <c r="J49" s="37">
        <v>670</v>
      </c>
      <c r="K49" s="37">
        <v>80.09</v>
      </c>
      <c r="L49" s="37">
        <v>80.349999999999994</v>
      </c>
      <c r="M49" s="37">
        <v>670</v>
      </c>
      <c r="N49" s="37">
        <v>79.62</v>
      </c>
      <c r="O49" s="37">
        <v>79.459999999999994</v>
      </c>
      <c r="P49" s="37">
        <v>670</v>
      </c>
      <c r="Q49" s="37">
        <v>79.44</v>
      </c>
      <c r="R49" s="37">
        <v>79.3</v>
      </c>
      <c r="S49" s="37">
        <v>670</v>
      </c>
      <c r="T49" s="37">
        <v>79.75</v>
      </c>
      <c r="U49" s="37">
        <v>79.59</v>
      </c>
      <c r="V49" s="37">
        <v>1320</v>
      </c>
      <c r="W49" s="37">
        <v>82.29</v>
      </c>
      <c r="X49" s="37">
        <v>82.71</v>
      </c>
      <c r="Y49" s="37">
        <v>670</v>
      </c>
      <c r="Z49" s="37">
        <v>79.33</v>
      </c>
      <c r="AA49" s="37">
        <v>78.989999999999995</v>
      </c>
      <c r="AB49" s="37">
        <v>670</v>
      </c>
      <c r="AC49" s="37">
        <v>78.64</v>
      </c>
      <c r="AD49" s="37">
        <v>78.53</v>
      </c>
      <c r="AE49" s="37">
        <v>670</v>
      </c>
      <c r="AF49" s="37">
        <v>78.37</v>
      </c>
      <c r="AG49" s="37">
        <v>78.13</v>
      </c>
      <c r="AH49" s="37">
        <v>670</v>
      </c>
      <c r="AI49" s="37">
        <v>78.709999999999994</v>
      </c>
      <c r="AJ49" s="37">
        <v>78.19</v>
      </c>
      <c r="AK49" s="37">
        <v>670</v>
      </c>
      <c r="AL49" s="37">
        <v>79.08</v>
      </c>
      <c r="AM49" s="37">
        <v>79.14</v>
      </c>
      <c r="AN49" s="37">
        <v>670</v>
      </c>
      <c r="AO49" s="37">
        <v>79.319999999999993</v>
      </c>
      <c r="AP49" s="37">
        <v>79.36</v>
      </c>
      <c r="AQ49" s="37">
        <v>1320</v>
      </c>
      <c r="AR49" s="37">
        <v>82.29</v>
      </c>
      <c r="AS49" s="37">
        <v>82.71</v>
      </c>
      <c r="AT49" s="37">
        <v>670</v>
      </c>
      <c r="AU49" s="37">
        <v>78.959999999999994</v>
      </c>
      <c r="AV49" s="37">
        <v>78.56</v>
      </c>
      <c r="AW49" s="37">
        <v>670</v>
      </c>
      <c r="AX49" s="37">
        <v>78.28</v>
      </c>
      <c r="AY49" s="37">
        <v>77.81</v>
      </c>
      <c r="AZ49" s="37">
        <v>670</v>
      </c>
      <c r="BA49" s="37">
        <v>78.05</v>
      </c>
      <c r="BB49" s="37">
        <v>77.510000000000005</v>
      </c>
      <c r="BC49" s="37">
        <v>670</v>
      </c>
      <c r="BD49" s="37">
        <v>78.36</v>
      </c>
      <c r="BE49" s="37">
        <v>77.52</v>
      </c>
      <c r="BF49" s="37">
        <v>670</v>
      </c>
      <c r="BG49" s="37">
        <v>78.709999999999994</v>
      </c>
      <c r="BH49" s="37">
        <v>78.94</v>
      </c>
      <c r="BI49" s="37">
        <v>670</v>
      </c>
      <c r="BJ49" s="37">
        <v>78.94</v>
      </c>
      <c r="BK49" s="37">
        <v>79.2</v>
      </c>
    </row>
    <row r="50" spans="1:63">
      <c r="A50" s="37">
        <v>1250</v>
      </c>
      <c r="B50" s="37">
        <v>82.46</v>
      </c>
      <c r="C50" s="37">
        <v>82.33</v>
      </c>
      <c r="D50" s="37">
        <v>630</v>
      </c>
      <c r="E50" s="37">
        <v>80.08</v>
      </c>
      <c r="F50" s="37">
        <v>79.75</v>
      </c>
      <c r="G50" s="37">
        <v>630</v>
      </c>
      <c r="H50" s="37">
        <v>79.81</v>
      </c>
      <c r="I50" s="37">
        <v>79.95</v>
      </c>
      <c r="J50" s="37">
        <v>630</v>
      </c>
      <c r="K50" s="37">
        <v>78.77</v>
      </c>
      <c r="L50" s="37">
        <v>78.959999999999994</v>
      </c>
      <c r="M50" s="37">
        <v>630</v>
      </c>
      <c r="N50" s="37">
        <v>77.97</v>
      </c>
      <c r="O50" s="37">
        <v>77.77</v>
      </c>
      <c r="P50" s="37">
        <v>630</v>
      </c>
      <c r="Q50" s="37">
        <v>78.14</v>
      </c>
      <c r="R50" s="37">
        <v>77.930000000000007</v>
      </c>
      <c r="S50" s="37">
        <v>630</v>
      </c>
      <c r="T50" s="37">
        <v>79.17</v>
      </c>
      <c r="U50" s="37">
        <v>78.94</v>
      </c>
      <c r="V50" s="37">
        <v>1250</v>
      </c>
      <c r="W50" s="37">
        <v>82.4</v>
      </c>
      <c r="X50" s="37">
        <v>82.83</v>
      </c>
      <c r="Y50" s="37">
        <v>630</v>
      </c>
      <c r="Z50" s="37">
        <v>79.739999999999995</v>
      </c>
      <c r="AA50" s="37">
        <v>79.319999999999993</v>
      </c>
      <c r="AB50" s="37">
        <v>630</v>
      </c>
      <c r="AC50" s="37">
        <v>78.599999999999994</v>
      </c>
      <c r="AD50" s="37">
        <v>78.42</v>
      </c>
      <c r="AE50" s="37">
        <v>630</v>
      </c>
      <c r="AF50" s="37">
        <v>77.63</v>
      </c>
      <c r="AG50" s="37">
        <v>77.31</v>
      </c>
      <c r="AH50" s="37">
        <v>630</v>
      </c>
      <c r="AI50" s="37">
        <v>77.67</v>
      </c>
      <c r="AJ50" s="37">
        <v>77.040000000000006</v>
      </c>
      <c r="AK50" s="37">
        <v>630</v>
      </c>
      <c r="AL50" s="37">
        <v>78.45</v>
      </c>
      <c r="AM50" s="37">
        <v>78.36</v>
      </c>
      <c r="AN50" s="37">
        <v>630</v>
      </c>
      <c r="AO50" s="37">
        <v>79.459999999999994</v>
      </c>
      <c r="AP50" s="37">
        <v>79.36</v>
      </c>
      <c r="AQ50" s="37">
        <v>1250</v>
      </c>
      <c r="AR50" s="37">
        <v>82.37</v>
      </c>
      <c r="AS50" s="37">
        <v>82.92</v>
      </c>
      <c r="AT50" s="37">
        <v>630</v>
      </c>
      <c r="AU50" s="37">
        <v>79.349999999999994</v>
      </c>
      <c r="AV50" s="37">
        <v>78.86</v>
      </c>
      <c r="AW50" s="37">
        <v>630</v>
      </c>
      <c r="AX50" s="37">
        <v>78.209999999999994</v>
      </c>
      <c r="AY50" s="37">
        <v>77.650000000000006</v>
      </c>
      <c r="AZ50" s="37">
        <v>630</v>
      </c>
      <c r="BA50" s="37">
        <v>77.27</v>
      </c>
      <c r="BB50" s="37">
        <v>76.66</v>
      </c>
      <c r="BC50" s="37">
        <v>630</v>
      </c>
      <c r="BD50" s="37">
        <v>77.28</v>
      </c>
      <c r="BE50" s="37">
        <v>76.37</v>
      </c>
      <c r="BF50" s="37">
        <v>630</v>
      </c>
      <c r="BG50" s="37">
        <v>78.03</v>
      </c>
      <c r="BH50" s="37">
        <v>78.180000000000007</v>
      </c>
      <c r="BI50" s="37">
        <v>630</v>
      </c>
      <c r="BJ50" s="37">
        <v>79.06</v>
      </c>
      <c r="BK50" s="37">
        <v>79.22</v>
      </c>
    </row>
    <row r="51" spans="1:63">
      <c r="A51" s="37">
        <v>1180</v>
      </c>
      <c r="B51" s="37">
        <v>83.56</v>
      </c>
      <c r="C51" s="37">
        <v>83.33</v>
      </c>
      <c r="D51" s="37">
        <v>600</v>
      </c>
      <c r="E51" s="37">
        <v>81.14</v>
      </c>
      <c r="F51" s="37">
        <v>80.83</v>
      </c>
      <c r="G51" s="37">
        <v>600</v>
      </c>
      <c r="H51" s="37">
        <v>80.819999999999993</v>
      </c>
      <c r="I51" s="37">
        <v>80.98</v>
      </c>
      <c r="J51" s="37">
        <v>600</v>
      </c>
      <c r="K51" s="37">
        <v>79.42</v>
      </c>
      <c r="L51" s="37">
        <v>79.62</v>
      </c>
      <c r="M51" s="37">
        <v>600</v>
      </c>
      <c r="N51" s="37">
        <v>78.349999999999994</v>
      </c>
      <c r="O51" s="37">
        <v>78.17</v>
      </c>
      <c r="P51" s="37">
        <v>600</v>
      </c>
      <c r="Q51" s="37">
        <v>78.709999999999994</v>
      </c>
      <c r="R51" s="37">
        <v>78.510000000000005</v>
      </c>
      <c r="S51" s="37">
        <v>600</v>
      </c>
      <c r="T51" s="37">
        <v>80.02</v>
      </c>
      <c r="U51" s="37">
        <v>79.81</v>
      </c>
      <c r="V51" s="37">
        <v>1180</v>
      </c>
      <c r="W51" s="37">
        <v>83.57</v>
      </c>
      <c r="X51" s="37">
        <v>83.94</v>
      </c>
      <c r="Y51" s="37">
        <v>600</v>
      </c>
      <c r="Z51" s="37">
        <v>80.78</v>
      </c>
      <c r="AA51" s="37">
        <v>80.37</v>
      </c>
      <c r="AB51" s="37">
        <v>600</v>
      </c>
      <c r="AC51" s="37">
        <v>79.47</v>
      </c>
      <c r="AD51" s="37">
        <v>79.3</v>
      </c>
      <c r="AE51" s="37">
        <v>600</v>
      </c>
      <c r="AF51" s="37">
        <v>78.31</v>
      </c>
      <c r="AG51" s="37">
        <v>77.98</v>
      </c>
      <c r="AH51" s="37">
        <v>600</v>
      </c>
      <c r="AI51" s="37">
        <v>78.28</v>
      </c>
      <c r="AJ51" s="37">
        <v>77.64</v>
      </c>
      <c r="AK51" s="37">
        <v>600</v>
      </c>
      <c r="AL51" s="37">
        <v>79.349999999999994</v>
      </c>
      <c r="AM51" s="37">
        <v>79.25</v>
      </c>
      <c r="AN51" s="37">
        <v>600</v>
      </c>
      <c r="AO51" s="37">
        <v>80.58</v>
      </c>
      <c r="AP51" s="37">
        <v>80.48</v>
      </c>
      <c r="AQ51" s="37">
        <v>1180</v>
      </c>
      <c r="AR51" s="37">
        <v>83.54</v>
      </c>
      <c r="AS51" s="37">
        <v>84.03</v>
      </c>
      <c r="AT51" s="37">
        <v>600</v>
      </c>
      <c r="AU51" s="37">
        <v>80.430000000000007</v>
      </c>
      <c r="AV51" s="37">
        <v>79.930000000000007</v>
      </c>
      <c r="AW51" s="37">
        <v>600</v>
      </c>
      <c r="AX51" s="37">
        <v>79.12</v>
      </c>
      <c r="AY51" s="37">
        <v>78.540000000000006</v>
      </c>
      <c r="AZ51" s="37">
        <v>600</v>
      </c>
      <c r="BA51" s="37">
        <v>77.98</v>
      </c>
      <c r="BB51" s="37">
        <v>77.34</v>
      </c>
      <c r="BC51" s="37">
        <v>600</v>
      </c>
      <c r="BD51" s="37">
        <v>77.94</v>
      </c>
      <c r="BE51" s="37">
        <v>77</v>
      </c>
      <c r="BF51" s="37">
        <v>600</v>
      </c>
      <c r="BG51" s="37">
        <v>78.989999999999995</v>
      </c>
      <c r="BH51" s="37">
        <v>79.099999999999994</v>
      </c>
      <c r="BI51" s="37">
        <v>600</v>
      </c>
      <c r="BJ51" s="37">
        <v>80.23</v>
      </c>
      <c r="BK51" s="37">
        <v>80.36</v>
      </c>
    </row>
    <row r="52" spans="1:63">
      <c r="A52" s="37">
        <v>1120</v>
      </c>
      <c r="B52" s="37">
        <v>84.69</v>
      </c>
      <c r="C52" s="37">
        <v>84.4</v>
      </c>
      <c r="D52" s="37">
        <v>560</v>
      </c>
      <c r="E52" s="37">
        <v>81.91</v>
      </c>
      <c r="F52" s="37">
        <v>81.63</v>
      </c>
      <c r="G52" s="37">
        <v>560</v>
      </c>
      <c r="H52" s="37">
        <v>81.7</v>
      </c>
      <c r="I52" s="37">
        <v>81.88</v>
      </c>
      <c r="J52" s="37">
        <v>560</v>
      </c>
      <c r="K52" s="37">
        <v>80.38</v>
      </c>
      <c r="L52" s="37">
        <v>80.62</v>
      </c>
      <c r="M52" s="37">
        <v>560</v>
      </c>
      <c r="N52" s="37">
        <v>79.319999999999993</v>
      </c>
      <c r="O52" s="37">
        <v>79.180000000000007</v>
      </c>
      <c r="P52" s="37">
        <v>560</v>
      </c>
      <c r="Q52" s="37">
        <v>79.599999999999994</v>
      </c>
      <c r="R52" s="37">
        <v>79.430000000000007</v>
      </c>
      <c r="S52" s="37">
        <v>560</v>
      </c>
      <c r="T52" s="37">
        <v>80.790000000000006</v>
      </c>
      <c r="U52" s="37">
        <v>80.599999999999994</v>
      </c>
      <c r="V52" s="37">
        <v>1120</v>
      </c>
      <c r="W52" s="37">
        <v>84.67</v>
      </c>
      <c r="X52" s="37">
        <v>84.99</v>
      </c>
      <c r="Y52" s="37">
        <v>560</v>
      </c>
      <c r="Z52" s="37">
        <v>81.38</v>
      </c>
      <c r="AA52" s="37">
        <v>80.98</v>
      </c>
      <c r="AB52" s="37">
        <v>560</v>
      </c>
      <c r="AC52" s="37">
        <v>80.069999999999993</v>
      </c>
      <c r="AD52" s="37">
        <v>79.900000000000006</v>
      </c>
      <c r="AE52" s="37">
        <v>560</v>
      </c>
      <c r="AF52" s="37">
        <v>79.040000000000006</v>
      </c>
      <c r="AG52" s="37">
        <v>78.72</v>
      </c>
      <c r="AH52" s="37">
        <v>560</v>
      </c>
      <c r="AI52" s="37">
        <v>79.13</v>
      </c>
      <c r="AJ52" s="37">
        <v>78.5</v>
      </c>
      <c r="AK52" s="37">
        <v>560</v>
      </c>
      <c r="AL52" s="37">
        <v>80.209999999999994</v>
      </c>
      <c r="AM52" s="37">
        <v>80.12</v>
      </c>
      <c r="AN52" s="37">
        <v>560</v>
      </c>
      <c r="AO52" s="37">
        <v>81.31</v>
      </c>
      <c r="AP52" s="37">
        <v>81.239999999999995</v>
      </c>
      <c r="AQ52" s="37">
        <v>1120</v>
      </c>
      <c r="AR52" s="37">
        <v>84.66</v>
      </c>
      <c r="AS52" s="37">
        <v>84.98</v>
      </c>
      <c r="AT52" s="37">
        <v>560</v>
      </c>
      <c r="AU52" s="37">
        <v>81.06</v>
      </c>
      <c r="AV52" s="37">
        <v>80.56</v>
      </c>
      <c r="AW52" s="37">
        <v>560</v>
      </c>
      <c r="AX52" s="37">
        <v>79.75</v>
      </c>
      <c r="AY52" s="37">
        <v>79.180000000000007</v>
      </c>
      <c r="AZ52" s="37">
        <v>560</v>
      </c>
      <c r="BA52" s="37">
        <v>78.760000000000005</v>
      </c>
      <c r="BB52" s="37">
        <v>78.13</v>
      </c>
      <c r="BC52" s="37">
        <v>560</v>
      </c>
      <c r="BD52" s="37">
        <v>78.84</v>
      </c>
      <c r="BE52" s="37">
        <v>77.900000000000006</v>
      </c>
      <c r="BF52" s="37">
        <v>560</v>
      </c>
      <c r="BG52" s="37">
        <v>79.89</v>
      </c>
      <c r="BH52" s="37">
        <v>79.989999999999995</v>
      </c>
      <c r="BI52" s="37">
        <v>560</v>
      </c>
      <c r="BJ52" s="37">
        <v>81</v>
      </c>
      <c r="BK52" s="37">
        <v>81.12</v>
      </c>
    </row>
    <row r="53" spans="1:63">
      <c r="A53" s="37">
        <v>1060</v>
      </c>
      <c r="B53" s="37">
        <v>85.57</v>
      </c>
      <c r="C53" s="37">
        <v>85.27</v>
      </c>
      <c r="D53" s="37">
        <v>530</v>
      </c>
      <c r="E53" s="37">
        <v>82.07</v>
      </c>
      <c r="F53" s="37">
        <v>81.8</v>
      </c>
      <c r="G53" s="37">
        <v>530</v>
      </c>
      <c r="H53" s="37">
        <v>81.96</v>
      </c>
      <c r="I53" s="37">
        <v>82.16</v>
      </c>
      <c r="J53" s="37">
        <v>530</v>
      </c>
      <c r="K53" s="37">
        <v>80.84</v>
      </c>
      <c r="L53" s="37">
        <v>81.11</v>
      </c>
      <c r="M53" s="37">
        <v>530</v>
      </c>
      <c r="N53" s="37">
        <v>79.900000000000006</v>
      </c>
      <c r="O53" s="37">
        <v>79.790000000000006</v>
      </c>
      <c r="P53" s="37">
        <v>530</v>
      </c>
      <c r="Q53" s="37">
        <v>80.06</v>
      </c>
      <c r="R53" s="37">
        <v>79.900000000000006</v>
      </c>
      <c r="S53" s="37">
        <v>530</v>
      </c>
      <c r="T53" s="37">
        <v>81.03</v>
      </c>
      <c r="U53" s="37">
        <v>80.84</v>
      </c>
      <c r="V53" s="37">
        <v>1060</v>
      </c>
      <c r="W53" s="37">
        <v>85.59</v>
      </c>
      <c r="X53" s="37">
        <v>85.76</v>
      </c>
      <c r="Y53" s="37">
        <v>530</v>
      </c>
      <c r="Z53" s="37">
        <v>81.41</v>
      </c>
      <c r="AA53" s="37">
        <v>81.010000000000005</v>
      </c>
      <c r="AB53" s="37">
        <v>530</v>
      </c>
      <c r="AC53" s="37">
        <v>80.19</v>
      </c>
      <c r="AD53" s="37">
        <v>80.010000000000005</v>
      </c>
      <c r="AE53" s="37">
        <v>530</v>
      </c>
      <c r="AF53" s="37">
        <v>79.38</v>
      </c>
      <c r="AG53" s="37">
        <v>79.069999999999993</v>
      </c>
      <c r="AH53" s="37">
        <v>530</v>
      </c>
      <c r="AI53" s="37">
        <v>79.569999999999993</v>
      </c>
      <c r="AJ53" s="37">
        <v>78.959999999999994</v>
      </c>
      <c r="AK53" s="37">
        <v>530</v>
      </c>
      <c r="AL53" s="37">
        <v>80.53</v>
      </c>
      <c r="AM53" s="37">
        <v>80.459999999999994</v>
      </c>
      <c r="AN53" s="37">
        <v>530</v>
      </c>
      <c r="AO53" s="37">
        <v>81.44</v>
      </c>
      <c r="AP53" s="37">
        <v>81.38</v>
      </c>
      <c r="AQ53" s="37">
        <v>1060</v>
      </c>
      <c r="AR53" s="37">
        <v>85.57</v>
      </c>
      <c r="AS53" s="37">
        <v>85.65</v>
      </c>
      <c r="AT53" s="37">
        <v>530</v>
      </c>
      <c r="AU53" s="37">
        <v>81.12</v>
      </c>
      <c r="AV53" s="37">
        <v>80.599999999999994</v>
      </c>
      <c r="AW53" s="37">
        <v>530</v>
      </c>
      <c r="AX53" s="37">
        <v>79.900000000000006</v>
      </c>
      <c r="AY53" s="37">
        <v>79.319999999999993</v>
      </c>
      <c r="AZ53" s="37">
        <v>530</v>
      </c>
      <c r="BA53" s="37">
        <v>79.14</v>
      </c>
      <c r="BB53" s="37">
        <v>78.510000000000005</v>
      </c>
      <c r="BC53" s="37">
        <v>530</v>
      </c>
      <c r="BD53" s="37">
        <v>79.33</v>
      </c>
      <c r="BE53" s="37">
        <v>78.38</v>
      </c>
      <c r="BF53" s="37">
        <v>530</v>
      </c>
      <c r="BG53" s="37">
        <v>80.25</v>
      </c>
      <c r="BH53" s="37">
        <v>80.34</v>
      </c>
      <c r="BI53" s="37">
        <v>530</v>
      </c>
      <c r="BJ53" s="37">
        <v>81.150000000000006</v>
      </c>
      <c r="BK53" s="37">
        <v>81.27</v>
      </c>
    </row>
    <row r="54" spans="1:63">
      <c r="A54" s="37">
        <v>1000</v>
      </c>
      <c r="B54" s="37">
        <v>86.29</v>
      </c>
      <c r="C54" s="37">
        <v>85.98</v>
      </c>
      <c r="D54" s="37">
        <v>500</v>
      </c>
      <c r="E54" s="37">
        <v>81.790000000000006</v>
      </c>
      <c r="F54" s="37">
        <v>81.52</v>
      </c>
      <c r="G54" s="37">
        <v>500</v>
      </c>
      <c r="H54" s="37">
        <v>81.77</v>
      </c>
      <c r="I54" s="37">
        <v>81.99</v>
      </c>
      <c r="J54" s="37">
        <v>500</v>
      </c>
      <c r="K54" s="37">
        <v>80.89</v>
      </c>
      <c r="L54" s="37">
        <v>81.19</v>
      </c>
      <c r="M54" s="37">
        <v>500</v>
      </c>
      <c r="N54" s="37">
        <v>80.12</v>
      </c>
      <c r="O54" s="37">
        <v>80.040000000000006</v>
      </c>
      <c r="P54" s="37">
        <v>500</v>
      </c>
      <c r="Q54" s="37">
        <v>80.150000000000006</v>
      </c>
      <c r="R54" s="37">
        <v>80</v>
      </c>
      <c r="S54" s="37">
        <v>500</v>
      </c>
      <c r="T54" s="37">
        <v>80.849999999999994</v>
      </c>
      <c r="U54" s="37">
        <v>80.67</v>
      </c>
      <c r="V54" s="37">
        <v>1000</v>
      </c>
      <c r="W54" s="37">
        <v>86.34</v>
      </c>
      <c r="X54" s="37">
        <v>86.35</v>
      </c>
      <c r="Y54" s="37">
        <v>500</v>
      </c>
      <c r="Z54" s="37">
        <v>81.08</v>
      </c>
      <c r="AA54" s="37">
        <v>80.67</v>
      </c>
      <c r="AB54" s="37">
        <v>500</v>
      </c>
      <c r="AC54" s="37">
        <v>79.989999999999995</v>
      </c>
      <c r="AD54" s="37">
        <v>79.81</v>
      </c>
      <c r="AE54" s="37">
        <v>500</v>
      </c>
      <c r="AF54" s="37">
        <v>79.44</v>
      </c>
      <c r="AG54" s="37">
        <v>79.14</v>
      </c>
      <c r="AH54" s="37">
        <v>500</v>
      </c>
      <c r="AI54" s="37">
        <v>79.7</v>
      </c>
      <c r="AJ54" s="37">
        <v>79.12</v>
      </c>
      <c r="AK54" s="37">
        <v>500</v>
      </c>
      <c r="AL54" s="37">
        <v>80.48</v>
      </c>
      <c r="AM54" s="37">
        <v>80.430000000000007</v>
      </c>
      <c r="AN54" s="37">
        <v>500</v>
      </c>
      <c r="AO54" s="37">
        <v>81.180000000000007</v>
      </c>
      <c r="AP54" s="37">
        <v>81.12</v>
      </c>
      <c r="AQ54" s="37">
        <v>1000</v>
      </c>
      <c r="AR54" s="37">
        <v>86.3</v>
      </c>
      <c r="AS54" s="37">
        <v>86.17</v>
      </c>
      <c r="AT54" s="37">
        <v>500</v>
      </c>
      <c r="AU54" s="37">
        <v>80.8</v>
      </c>
      <c r="AV54" s="37">
        <v>80.290000000000006</v>
      </c>
      <c r="AW54" s="37">
        <v>500</v>
      </c>
      <c r="AX54" s="37">
        <v>79.73</v>
      </c>
      <c r="AY54" s="37">
        <v>79.17</v>
      </c>
      <c r="AZ54" s="37">
        <v>500</v>
      </c>
      <c r="BA54" s="37">
        <v>79.239999999999995</v>
      </c>
      <c r="BB54" s="37">
        <v>78.63</v>
      </c>
      <c r="BC54" s="37">
        <v>500</v>
      </c>
      <c r="BD54" s="37">
        <v>79.5</v>
      </c>
      <c r="BE54" s="37">
        <v>78.56</v>
      </c>
      <c r="BF54" s="37">
        <v>500</v>
      </c>
      <c r="BG54" s="37">
        <v>80.22</v>
      </c>
      <c r="BH54" s="37">
        <v>80.31</v>
      </c>
      <c r="BI54" s="37">
        <v>500</v>
      </c>
      <c r="BJ54" s="37">
        <v>80.900000000000006</v>
      </c>
      <c r="BK54" s="37">
        <v>81.02</v>
      </c>
    </row>
    <row r="55" spans="1:63">
      <c r="A55" s="37">
        <v>950</v>
      </c>
      <c r="B55" s="37">
        <v>86.82</v>
      </c>
      <c r="C55" s="37">
        <v>86.5</v>
      </c>
      <c r="D55" s="37">
        <v>475</v>
      </c>
      <c r="E55" s="37">
        <v>81.27</v>
      </c>
      <c r="F55" s="37">
        <v>81.040000000000006</v>
      </c>
      <c r="G55" s="37">
        <v>475</v>
      </c>
      <c r="H55" s="37">
        <v>81.38</v>
      </c>
      <c r="I55" s="37">
        <v>81.63</v>
      </c>
      <c r="J55" s="37">
        <v>475</v>
      </c>
      <c r="K55" s="37">
        <v>80.790000000000006</v>
      </c>
      <c r="L55" s="37">
        <v>81.13</v>
      </c>
      <c r="M55" s="37">
        <v>475</v>
      </c>
      <c r="N55" s="37">
        <v>80.209999999999994</v>
      </c>
      <c r="O55" s="37">
        <v>80.16</v>
      </c>
      <c r="P55" s="37">
        <v>475</v>
      </c>
      <c r="Q55" s="37">
        <v>80.08</v>
      </c>
      <c r="R55" s="37">
        <v>79.97</v>
      </c>
      <c r="S55" s="37">
        <v>475</v>
      </c>
      <c r="T55" s="37">
        <v>80.47</v>
      </c>
      <c r="U55" s="37">
        <v>80.319999999999993</v>
      </c>
      <c r="V55" s="37">
        <v>950</v>
      </c>
      <c r="W55" s="37">
        <v>86.81</v>
      </c>
      <c r="X55" s="37">
        <v>86.73</v>
      </c>
      <c r="Y55" s="37">
        <v>475</v>
      </c>
      <c r="Z55" s="37">
        <v>80.540000000000006</v>
      </c>
      <c r="AA55" s="37">
        <v>80.16</v>
      </c>
      <c r="AB55" s="37">
        <v>475</v>
      </c>
      <c r="AC55" s="37">
        <v>79.64</v>
      </c>
      <c r="AD55" s="37">
        <v>79.489999999999995</v>
      </c>
      <c r="AE55" s="37">
        <v>475</v>
      </c>
      <c r="AF55" s="37">
        <v>79.37</v>
      </c>
      <c r="AG55" s="37">
        <v>79.11</v>
      </c>
      <c r="AH55" s="37">
        <v>475</v>
      </c>
      <c r="AI55" s="37">
        <v>79.72</v>
      </c>
      <c r="AJ55" s="37">
        <v>79.17</v>
      </c>
      <c r="AK55" s="37">
        <v>475</v>
      </c>
      <c r="AL55" s="37">
        <v>80.27</v>
      </c>
      <c r="AM55" s="37">
        <v>80.260000000000005</v>
      </c>
      <c r="AN55" s="37">
        <v>475</v>
      </c>
      <c r="AO55" s="37">
        <v>80.709999999999994</v>
      </c>
      <c r="AP55" s="37">
        <v>80.680000000000007</v>
      </c>
      <c r="AQ55" s="37">
        <v>950</v>
      </c>
      <c r="AR55" s="37">
        <v>86.76</v>
      </c>
      <c r="AS55" s="37">
        <v>86.52</v>
      </c>
      <c r="AT55" s="37">
        <v>475</v>
      </c>
      <c r="AU55" s="37">
        <v>80.28</v>
      </c>
      <c r="AV55" s="37">
        <v>79.8</v>
      </c>
      <c r="AW55" s="37">
        <v>475</v>
      </c>
      <c r="AX55" s="37">
        <v>79.400000000000006</v>
      </c>
      <c r="AY55" s="37">
        <v>78.88</v>
      </c>
      <c r="AZ55" s="37">
        <v>475</v>
      </c>
      <c r="BA55" s="37">
        <v>79.2</v>
      </c>
      <c r="BB55" s="37">
        <v>78.64</v>
      </c>
      <c r="BC55" s="37">
        <v>475</v>
      </c>
      <c r="BD55" s="37">
        <v>79.55</v>
      </c>
      <c r="BE55" s="37">
        <v>78.64</v>
      </c>
      <c r="BF55" s="37">
        <v>475</v>
      </c>
      <c r="BG55" s="37">
        <v>80.040000000000006</v>
      </c>
      <c r="BH55" s="37">
        <v>80.150000000000006</v>
      </c>
      <c r="BI55" s="37">
        <v>475</v>
      </c>
      <c r="BJ55" s="37">
        <v>80.45</v>
      </c>
      <c r="BK55" s="37">
        <v>80.59</v>
      </c>
    </row>
    <row r="56" spans="1:63">
      <c r="A56" s="37">
        <v>900</v>
      </c>
      <c r="B56" s="37">
        <v>87.01</v>
      </c>
      <c r="C56" s="37">
        <v>86.66</v>
      </c>
      <c r="D56" s="37">
        <v>450</v>
      </c>
      <c r="E56" s="37">
        <v>80.650000000000006</v>
      </c>
      <c r="F56" s="37">
        <v>80.47</v>
      </c>
      <c r="G56" s="37">
        <v>450</v>
      </c>
      <c r="H56" s="37">
        <v>80.91</v>
      </c>
      <c r="I56" s="37">
        <v>81.209999999999994</v>
      </c>
      <c r="J56" s="37">
        <v>450</v>
      </c>
      <c r="K56" s="37">
        <v>80.64</v>
      </c>
      <c r="L56" s="37">
        <v>81.03</v>
      </c>
      <c r="M56" s="37">
        <v>450</v>
      </c>
      <c r="N56" s="37">
        <v>80.239999999999995</v>
      </c>
      <c r="O56" s="37">
        <v>80.22</v>
      </c>
      <c r="P56" s="37">
        <v>450</v>
      </c>
      <c r="Q56" s="37">
        <v>79.94</v>
      </c>
      <c r="R56" s="37">
        <v>79.88</v>
      </c>
      <c r="S56" s="37">
        <v>450</v>
      </c>
      <c r="T56" s="37">
        <v>80</v>
      </c>
      <c r="U56" s="37">
        <v>79.900000000000006</v>
      </c>
      <c r="V56" s="37">
        <v>900</v>
      </c>
      <c r="W56" s="37">
        <v>86.81</v>
      </c>
      <c r="X56" s="37">
        <v>86.76</v>
      </c>
      <c r="Y56" s="37">
        <v>450</v>
      </c>
      <c r="Z56" s="37">
        <v>79.86</v>
      </c>
      <c r="AA56" s="37">
        <v>79.55</v>
      </c>
      <c r="AB56" s="37">
        <v>450</v>
      </c>
      <c r="AC56" s="37">
        <v>79.17</v>
      </c>
      <c r="AD56" s="37">
        <v>79.08</v>
      </c>
      <c r="AE56" s="37">
        <v>450</v>
      </c>
      <c r="AF56" s="37">
        <v>79.23</v>
      </c>
      <c r="AG56" s="37">
        <v>79.02</v>
      </c>
      <c r="AH56" s="37">
        <v>450</v>
      </c>
      <c r="AI56" s="37">
        <v>79.67</v>
      </c>
      <c r="AJ56" s="37">
        <v>79.17</v>
      </c>
      <c r="AK56" s="37">
        <v>450</v>
      </c>
      <c r="AL56" s="37">
        <v>80</v>
      </c>
      <c r="AM56" s="37">
        <v>80.040000000000006</v>
      </c>
      <c r="AN56" s="37">
        <v>450</v>
      </c>
      <c r="AO56" s="37">
        <v>80.13</v>
      </c>
      <c r="AP56" s="37">
        <v>80.16</v>
      </c>
      <c r="AQ56" s="37">
        <v>900</v>
      </c>
      <c r="AR56" s="37">
        <v>86.76</v>
      </c>
      <c r="AS56" s="37">
        <v>86.54</v>
      </c>
      <c r="AT56" s="37">
        <v>450</v>
      </c>
      <c r="AU56" s="37">
        <v>79.63</v>
      </c>
      <c r="AV56" s="37">
        <v>79.209999999999994</v>
      </c>
      <c r="AW56" s="37">
        <v>450</v>
      </c>
      <c r="AX56" s="37">
        <v>78.95</v>
      </c>
      <c r="AY56" s="37">
        <v>78.510000000000005</v>
      </c>
      <c r="AZ56" s="37">
        <v>450</v>
      </c>
      <c r="BA56" s="37">
        <v>79.069999999999993</v>
      </c>
      <c r="BB56" s="37">
        <v>78.569999999999993</v>
      </c>
      <c r="BC56" s="37">
        <v>450</v>
      </c>
      <c r="BD56" s="37">
        <v>79.52</v>
      </c>
      <c r="BE56" s="37">
        <v>78.650000000000006</v>
      </c>
      <c r="BF56" s="37">
        <v>450</v>
      </c>
      <c r="BG56" s="37">
        <v>79.8</v>
      </c>
      <c r="BH56" s="37">
        <v>79.930000000000007</v>
      </c>
      <c r="BI56" s="37">
        <v>450</v>
      </c>
      <c r="BJ56" s="37">
        <v>79.900000000000006</v>
      </c>
      <c r="BK56" s="37">
        <v>80.069999999999993</v>
      </c>
    </row>
    <row r="57" spans="1:63">
      <c r="A57" s="37">
        <v>850</v>
      </c>
      <c r="B57" s="37">
        <v>86.85</v>
      </c>
      <c r="C57" s="37">
        <v>86.48</v>
      </c>
      <c r="D57" s="37">
        <v>425</v>
      </c>
      <c r="E57" s="37">
        <v>80.010000000000005</v>
      </c>
      <c r="F57" s="37">
        <v>79.87</v>
      </c>
      <c r="G57" s="37">
        <v>425</v>
      </c>
      <c r="H57" s="37">
        <v>80.430000000000007</v>
      </c>
      <c r="I57" s="37">
        <v>80.78</v>
      </c>
      <c r="J57" s="37">
        <v>425</v>
      </c>
      <c r="K57" s="37">
        <v>80.459999999999994</v>
      </c>
      <c r="L57" s="37">
        <v>80.89</v>
      </c>
      <c r="M57" s="37">
        <v>425</v>
      </c>
      <c r="N57" s="37">
        <v>80.2</v>
      </c>
      <c r="O57" s="37">
        <v>80.19</v>
      </c>
      <c r="P57" s="37">
        <v>425</v>
      </c>
      <c r="Q57" s="37">
        <v>79.760000000000005</v>
      </c>
      <c r="R57" s="37">
        <v>79.73</v>
      </c>
      <c r="S57" s="37">
        <v>425</v>
      </c>
      <c r="T57" s="37">
        <v>79.510000000000005</v>
      </c>
      <c r="U57" s="37">
        <v>79.45</v>
      </c>
      <c r="V57" s="37">
        <v>850</v>
      </c>
      <c r="W57" s="37">
        <v>86.46</v>
      </c>
      <c r="X57" s="37">
        <v>86.47</v>
      </c>
      <c r="Y57" s="37">
        <v>425</v>
      </c>
      <c r="Z57" s="37">
        <v>79.14</v>
      </c>
      <c r="AA57" s="37">
        <v>78.900000000000006</v>
      </c>
      <c r="AB57" s="37">
        <v>425</v>
      </c>
      <c r="AC57" s="37">
        <v>78.67</v>
      </c>
      <c r="AD57" s="37">
        <v>78.63</v>
      </c>
      <c r="AE57" s="37">
        <v>425</v>
      </c>
      <c r="AF57" s="37">
        <v>79.02</v>
      </c>
      <c r="AG57" s="37">
        <v>78.849999999999994</v>
      </c>
      <c r="AH57" s="37">
        <v>425</v>
      </c>
      <c r="AI57" s="37">
        <v>79.56</v>
      </c>
      <c r="AJ57" s="37">
        <v>79.09</v>
      </c>
      <c r="AK57" s="37">
        <v>425</v>
      </c>
      <c r="AL57" s="37">
        <v>79.7</v>
      </c>
      <c r="AM57" s="37">
        <v>79.790000000000006</v>
      </c>
      <c r="AN57" s="37">
        <v>425</v>
      </c>
      <c r="AO57" s="37">
        <v>79.52</v>
      </c>
      <c r="AP57" s="37">
        <v>79.61</v>
      </c>
      <c r="AQ57" s="37">
        <v>850</v>
      </c>
      <c r="AR57" s="37">
        <v>86.42</v>
      </c>
      <c r="AS57" s="37">
        <v>86.26</v>
      </c>
      <c r="AT57" s="37">
        <v>425</v>
      </c>
      <c r="AU57" s="37">
        <v>78.94</v>
      </c>
      <c r="AV57" s="37">
        <v>78.569999999999993</v>
      </c>
      <c r="AW57" s="37">
        <v>425</v>
      </c>
      <c r="AX57" s="37">
        <v>78.47</v>
      </c>
      <c r="AY57" s="37">
        <v>78.08</v>
      </c>
      <c r="AZ57" s="37">
        <v>425</v>
      </c>
      <c r="BA57" s="37">
        <v>78.88</v>
      </c>
      <c r="BB57" s="37">
        <v>78.42</v>
      </c>
      <c r="BC57" s="37">
        <v>425</v>
      </c>
      <c r="BD57" s="37">
        <v>79.42</v>
      </c>
      <c r="BE57" s="37">
        <v>78.569999999999993</v>
      </c>
      <c r="BF57" s="37">
        <v>425</v>
      </c>
      <c r="BG57" s="37">
        <v>79.52</v>
      </c>
      <c r="BH57" s="37">
        <v>79.67</v>
      </c>
      <c r="BI57" s="37">
        <v>425</v>
      </c>
      <c r="BJ57" s="37">
        <v>79.33</v>
      </c>
      <c r="BK57" s="37">
        <v>79.52</v>
      </c>
    </row>
    <row r="58" spans="1:63" s="40" customFormat="1">
      <c r="A58" s="39">
        <v>800</v>
      </c>
      <c r="B58" s="39">
        <v>86.64</v>
      </c>
      <c r="C58" s="39">
        <v>86.28</v>
      </c>
      <c r="D58" s="39">
        <v>400</v>
      </c>
      <c r="E58" s="39">
        <v>79.569999999999993</v>
      </c>
      <c r="F58" s="39">
        <v>79.459999999999994</v>
      </c>
      <c r="G58" s="39">
        <v>400</v>
      </c>
      <c r="H58" s="39">
        <v>80.11</v>
      </c>
      <c r="I58" s="39">
        <v>80.48</v>
      </c>
      <c r="J58" s="39">
        <v>400</v>
      </c>
      <c r="K58" s="39">
        <v>80.34</v>
      </c>
      <c r="L58" s="39">
        <v>80.78</v>
      </c>
      <c r="M58" s="39">
        <v>400</v>
      </c>
      <c r="N58" s="39">
        <v>80.150000000000006</v>
      </c>
      <c r="O58" s="39">
        <v>80.14</v>
      </c>
      <c r="P58" s="39">
        <v>400</v>
      </c>
      <c r="Q58" s="39">
        <v>79.63</v>
      </c>
      <c r="R58" s="39">
        <v>79.61</v>
      </c>
      <c r="S58" s="39">
        <v>400</v>
      </c>
      <c r="T58" s="39">
        <v>79.2</v>
      </c>
      <c r="U58" s="39">
        <v>79.150000000000006</v>
      </c>
      <c r="V58" s="39">
        <v>800</v>
      </c>
      <c r="W58" s="39">
        <v>86.14</v>
      </c>
      <c r="X58" s="39">
        <v>86.19</v>
      </c>
      <c r="Y58" s="39">
        <v>400</v>
      </c>
      <c r="Z58" s="39">
        <v>78.66</v>
      </c>
      <c r="AA58" s="39">
        <v>78.44</v>
      </c>
      <c r="AB58" s="39">
        <v>400</v>
      </c>
      <c r="AC58" s="39">
        <v>78.349999999999994</v>
      </c>
      <c r="AD58" s="39">
        <v>78.33</v>
      </c>
      <c r="AE58" s="39">
        <v>400</v>
      </c>
      <c r="AF58" s="39">
        <v>78.88</v>
      </c>
      <c r="AG58" s="39">
        <v>78.739999999999995</v>
      </c>
      <c r="AH58" s="39">
        <v>400</v>
      </c>
      <c r="AI58" s="39">
        <v>79.489999999999995</v>
      </c>
      <c r="AJ58" s="39">
        <v>79.03</v>
      </c>
      <c r="AK58" s="39">
        <v>400</v>
      </c>
      <c r="AL58" s="39">
        <v>79.52</v>
      </c>
      <c r="AM58" s="39">
        <v>79.63</v>
      </c>
      <c r="AN58" s="39">
        <v>400</v>
      </c>
      <c r="AO58" s="39">
        <v>79.12</v>
      </c>
      <c r="AP58" s="39">
        <v>79.239999999999995</v>
      </c>
      <c r="AQ58" s="39">
        <v>800</v>
      </c>
      <c r="AR58" s="39">
        <v>86.12</v>
      </c>
      <c r="AS58" s="39">
        <v>86.03</v>
      </c>
      <c r="AT58" s="39">
        <v>400</v>
      </c>
      <c r="AU58" s="39">
        <v>78.5</v>
      </c>
      <c r="AV58" s="39">
        <v>78.13</v>
      </c>
      <c r="AW58" s="39">
        <v>400</v>
      </c>
      <c r="AX58" s="39">
        <v>78.180000000000007</v>
      </c>
      <c r="AY58" s="39">
        <v>77.8</v>
      </c>
      <c r="AZ58" s="39">
        <v>400</v>
      </c>
      <c r="BA58" s="39">
        <v>78.760000000000005</v>
      </c>
      <c r="BB58" s="39">
        <v>78.31</v>
      </c>
      <c r="BC58" s="39">
        <v>400</v>
      </c>
      <c r="BD58" s="39">
        <v>79.36</v>
      </c>
      <c r="BE58" s="39">
        <v>78.5</v>
      </c>
      <c r="BF58" s="39">
        <v>400</v>
      </c>
      <c r="BG58" s="39">
        <v>79.36</v>
      </c>
      <c r="BH58" s="39">
        <v>79.510000000000005</v>
      </c>
      <c r="BI58" s="39">
        <v>400</v>
      </c>
      <c r="BJ58" s="39">
        <v>78.97</v>
      </c>
      <c r="BK58" s="39">
        <v>79.150000000000006</v>
      </c>
    </row>
    <row r="59" spans="1:63" s="40" customFormat="1">
      <c r="A59" s="39">
        <v>750</v>
      </c>
      <c r="B59" s="39">
        <v>86.66</v>
      </c>
      <c r="C59" s="39">
        <v>86.38</v>
      </c>
      <c r="D59" s="39">
        <v>375</v>
      </c>
      <c r="E59" s="39">
        <v>79.510000000000005</v>
      </c>
      <c r="F59" s="39">
        <v>79.400000000000006</v>
      </c>
      <c r="G59" s="39">
        <v>375</v>
      </c>
      <c r="H59" s="39">
        <v>80.09</v>
      </c>
      <c r="I59" s="39">
        <v>80.45</v>
      </c>
      <c r="J59" s="39">
        <v>375</v>
      </c>
      <c r="K59" s="39">
        <v>80.37</v>
      </c>
      <c r="L59" s="39">
        <v>80.81</v>
      </c>
      <c r="M59" s="39">
        <v>375</v>
      </c>
      <c r="N59" s="39">
        <v>80.2</v>
      </c>
      <c r="O59" s="39">
        <v>80.17</v>
      </c>
      <c r="P59" s="39">
        <v>375</v>
      </c>
      <c r="Q59" s="39">
        <v>79.66</v>
      </c>
      <c r="R59" s="39">
        <v>79.64</v>
      </c>
      <c r="S59" s="39">
        <v>375</v>
      </c>
      <c r="T59" s="39">
        <v>79.2</v>
      </c>
      <c r="U59" s="39">
        <v>79.14</v>
      </c>
      <c r="V59" s="39">
        <v>750</v>
      </c>
      <c r="W59" s="39">
        <v>86.17</v>
      </c>
      <c r="X59" s="39">
        <v>86.27</v>
      </c>
      <c r="Y59" s="39">
        <v>375</v>
      </c>
      <c r="Z59" s="39">
        <v>78.61</v>
      </c>
      <c r="AA59" s="39">
        <v>78.38</v>
      </c>
      <c r="AB59" s="39">
        <v>375</v>
      </c>
      <c r="AC59" s="39">
        <v>78.37</v>
      </c>
      <c r="AD59" s="39">
        <v>78.349999999999994</v>
      </c>
      <c r="AE59" s="39">
        <v>375</v>
      </c>
      <c r="AF59" s="39">
        <v>78.94</v>
      </c>
      <c r="AG59" s="39">
        <v>78.790000000000006</v>
      </c>
      <c r="AH59" s="39">
        <v>375</v>
      </c>
      <c r="AI59" s="39">
        <v>79.56</v>
      </c>
      <c r="AJ59" s="39">
        <v>79.09</v>
      </c>
      <c r="AK59" s="39">
        <v>375</v>
      </c>
      <c r="AL59" s="39">
        <v>79.56</v>
      </c>
      <c r="AM59" s="39">
        <v>79.650000000000006</v>
      </c>
      <c r="AN59" s="39">
        <v>375</v>
      </c>
      <c r="AO59" s="39">
        <v>79.09</v>
      </c>
      <c r="AP59" s="39">
        <v>79.19</v>
      </c>
      <c r="AQ59" s="39">
        <v>750</v>
      </c>
      <c r="AR59" s="39">
        <v>86.16</v>
      </c>
      <c r="AS59" s="39">
        <v>86.15</v>
      </c>
      <c r="AT59" s="39">
        <v>375</v>
      </c>
      <c r="AU59" s="39">
        <v>78.489999999999995</v>
      </c>
      <c r="AV59" s="39">
        <v>78.09</v>
      </c>
      <c r="AW59" s="39">
        <v>375</v>
      </c>
      <c r="AX59" s="39">
        <v>78.239999999999995</v>
      </c>
      <c r="AY59" s="39">
        <v>77.83</v>
      </c>
      <c r="AZ59" s="39">
        <v>375</v>
      </c>
      <c r="BA59" s="39">
        <v>78.84</v>
      </c>
      <c r="BB59" s="39">
        <v>78.38</v>
      </c>
      <c r="BC59" s="39">
        <v>375</v>
      </c>
      <c r="BD59" s="39">
        <v>79.45</v>
      </c>
      <c r="BE59" s="39">
        <v>78.56</v>
      </c>
      <c r="BF59" s="39">
        <v>375</v>
      </c>
      <c r="BG59" s="39">
        <v>79.42</v>
      </c>
      <c r="BH59" s="39">
        <v>79.540000000000006</v>
      </c>
      <c r="BI59" s="39">
        <v>375</v>
      </c>
      <c r="BJ59" s="39">
        <v>78.97</v>
      </c>
      <c r="BK59" s="39">
        <v>79.12</v>
      </c>
    </row>
    <row r="60" spans="1:63" s="40" customFormat="1">
      <c r="A60" s="39">
        <v>710</v>
      </c>
      <c r="B60" s="39">
        <v>86.82</v>
      </c>
      <c r="C60" s="39">
        <v>86.64</v>
      </c>
      <c r="D60" s="39">
        <v>355</v>
      </c>
      <c r="E60" s="39">
        <v>79.73</v>
      </c>
      <c r="F60" s="39">
        <v>79.59</v>
      </c>
      <c r="G60" s="39">
        <v>355</v>
      </c>
      <c r="H60" s="39">
        <v>80.27</v>
      </c>
      <c r="I60" s="39">
        <v>80.62</v>
      </c>
      <c r="J60" s="39">
        <v>355</v>
      </c>
      <c r="K60" s="39">
        <v>80.53</v>
      </c>
      <c r="L60" s="39">
        <v>80.94</v>
      </c>
      <c r="M60" s="39">
        <v>355</v>
      </c>
      <c r="N60" s="39">
        <v>80.34</v>
      </c>
      <c r="O60" s="39">
        <v>80.3</v>
      </c>
      <c r="P60" s="39">
        <v>355</v>
      </c>
      <c r="Q60" s="39">
        <v>79.849999999999994</v>
      </c>
      <c r="R60" s="39">
        <v>79.8</v>
      </c>
      <c r="S60" s="39">
        <v>355</v>
      </c>
      <c r="T60" s="39">
        <v>79.42</v>
      </c>
      <c r="U60" s="39">
        <v>79.349999999999994</v>
      </c>
      <c r="V60" s="39">
        <v>710</v>
      </c>
      <c r="W60" s="39">
        <v>86.41</v>
      </c>
      <c r="X60" s="39">
        <v>86.59</v>
      </c>
      <c r="Y60" s="39">
        <v>355</v>
      </c>
      <c r="Z60" s="39">
        <v>78.849999999999994</v>
      </c>
      <c r="AA60" s="39">
        <v>78.599999999999994</v>
      </c>
      <c r="AB60" s="39">
        <v>355</v>
      </c>
      <c r="AC60" s="39">
        <v>78.61</v>
      </c>
      <c r="AD60" s="39">
        <v>78.58</v>
      </c>
      <c r="AE60" s="39">
        <v>355</v>
      </c>
      <c r="AF60" s="39">
        <v>79.14</v>
      </c>
      <c r="AG60" s="39">
        <v>78.98</v>
      </c>
      <c r="AH60" s="39">
        <v>355</v>
      </c>
      <c r="AI60" s="39">
        <v>79.709999999999994</v>
      </c>
      <c r="AJ60" s="39">
        <v>79.23</v>
      </c>
      <c r="AK60" s="39">
        <v>355</v>
      </c>
      <c r="AL60" s="39">
        <v>79.73</v>
      </c>
      <c r="AM60" s="39">
        <v>79.81</v>
      </c>
      <c r="AN60" s="39">
        <v>355</v>
      </c>
      <c r="AO60" s="39">
        <v>79.290000000000006</v>
      </c>
      <c r="AP60" s="39">
        <v>79.38</v>
      </c>
      <c r="AQ60" s="39">
        <v>710</v>
      </c>
      <c r="AR60" s="39">
        <v>86.38</v>
      </c>
      <c r="AS60" s="39">
        <v>86.49</v>
      </c>
      <c r="AT60" s="39">
        <v>355</v>
      </c>
      <c r="AU60" s="39">
        <v>78.75</v>
      </c>
      <c r="AV60" s="39">
        <v>78.319999999999993</v>
      </c>
      <c r="AW60" s="39">
        <v>355</v>
      </c>
      <c r="AX60" s="39">
        <v>78.5</v>
      </c>
      <c r="AY60" s="39">
        <v>78.069999999999993</v>
      </c>
      <c r="AZ60" s="39">
        <v>355</v>
      </c>
      <c r="BA60" s="39">
        <v>79.05</v>
      </c>
      <c r="BB60" s="39">
        <v>78.56</v>
      </c>
      <c r="BC60" s="39">
        <v>355</v>
      </c>
      <c r="BD60" s="39">
        <v>79.61</v>
      </c>
      <c r="BE60" s="39">
        <v>78.72</v>
      </c>
      <c r="BF60" s="39">
        <v>355</v>
      </c>
      <c r="BG60" s="39">
        <v>79.599999999999994</v>
      </c>
      <c r="BH60" s="39">
        <v>79.709999999999994</v>
      </c>
      <c r="BI60" s="39">
        <v>355</v>
      </c>
      <c r="BJ60" s="39">
        <v>79.19</v>
      </c>
      <c r="BK60" s="39">
        <v>79.319999999999993</v>
      </c>
    </row>
    <row r="61" spans="1:63" s="40" customFormat="1">
      <c r="A61" s="39">
        <v>670</v>
      </c>
      <c r="B61" s="39">
        <v>86.79</v>
      </c>
      <c r="C61" s="39">
        <v>86.65</v>
      </c>
      <c r="D61" s="39">
        <v>335</v>
      </c>
      <c r="E61" s="39">
        <v>79.95</v>
      </c>
      <c r="F61" s="39">
        <v>79.790000000000006</v>
      </c>
      <c r="G61" s="39">
        <v>335</v>
      </c>
      <c r="H61" s="39">
        <v>80.44</v>
      </c>
      <c r="I61" s="39">
        <v>80.77</v>
      </c>
      <c r="J61" s="39">
        <v>335</v>
      </c>
      <c r="K61" s="39">
        <v>80.650000000000006</v>
      </c>
      <c r="L61" s="39">
        <v>81.05</v>
      </c>
      <c r="M61" s="39">
        <v>335</v>
      </c>
      <c r="N61" s="39">
        <v>80.45</v>
      </c>
      <c r="O61" s="39">
        <v>80.41</v>
      </c>
      <c r="P61" s="39">
        <v>335</v>
      </c>
      <c r="Q61" s="39">
        <v>80.03</v>
      </c>
      <c r="R61" s="39">
        <v>79.97</v>
      </c>
      <c r="S61" s="39">
        <v>335</v>
      </c>
      <c r="T61" s="39">
        <v>79.66</v>
      </c>
      <c r="U61" s="39">
        <v>79.569999999999993</v>
      </c>
      <c r="V61" s="39">
        <v>670</v>
      </c>
      <c r="W61" s="39">
        <v>86.46</v>
      </c>
      <c r="X61" s="39">
        <v>86.7</v>
      </c>
      <c r="Y61" s="39">
        <v>335</v>
      </c>
      <c r="Z61" s="39">
        <v>79.08</v>
      </c>
      <c r="AA61" s="39">
        <v>78.81</v>
      </c>
      <c r="AB61" s="39">
        <v>335</v>
      </c>
      <c r="AC61" s="39">
        <v>78.83</v>
      </c>
      <c r="AD61" s="39">
        <v>78.790000000000006</v>
      </c>
      <c r="AE61" s="39">
        <v>335</v>
      </c>
      <c r="AF61" s="39">
        <v>79.290000000000006</v>
      </c>
      <c r="AG61" s="39">
        <v>79.12</v>
      </c>
      <c r="AH61" s="39">
        <v>335</v>
      </c>
      <c r="AI61" s="39">
        <v>79.81</v>
      </c>
      <c r="AJ61" s="39">
        <v>79.33</v>
      </c>
      <c r="AK61" s="39">
        <v>335</v>
      </c>
      <c r="AL61" s="39">
        <v>79.849999999999994</v>
      </c>
      <c r="AM61" s="39">
        <v>79.930000000000007</v>
      </c>
      <c r="AN61" s="39">
        <v>335</v>
      </c>
      <c r="AO61" s="39">
        <v>79.48</v>
      </c>
      <c r="AP61" s="39">
        <v>79.55</v>
      </c>
      <c r="AQ61" s="39">
        <v>670</v>
      </c>
      <c r="AR61" s="39">
        <v>86.4</v>
      </c>
      <c r="AS61" s="39">
        <v>86.61</v>
      </c>
      <c r="AT61" s="39">
        <v>335</v>
      </c>
      <c r="AU61" s="39">
        <v>78.98</v>
      </c>
      <c r="AV61" s="39">
        <v>78.53</v>
      </c>
      <c r="AW61" s="39">
        <v>335</v>
      </c>
      <c r="AX61" s="39">
        <v>78.72</v>
      </c>
      <c r="AY61" s="39">
        <v>78.27</v>
      </c>
      <c r="AZ61" s="39">
        <v>335</v>
      </c>
      <c r="BA61" s="39">
        <v>79.2</v>
      </c>
      <c r="BB61" s="39">
        <v>78.7</v>
      </c>
      <c r="BC61" s="39">
        <v>335</v>
      </c>
      <c r="BD61" s="39">
        <v>79.72</v>
      </c>
      <c r="BE61" s="39">
        <v>78.81</v>
      </c>
      <c r="BF61" s="39">
        <v>335</v>
      </c>
      <c r="BG61" s="39">
        <v>79.73</v>
      </c>
      <c r="BH61" s="39">
        <v>79.84</v>
      </c>
      <c r="BI61" s="39">
        <v>335</v>
      </c>
      <c r="BJ61" s="39">
        <v>79.38</v>
      </c>
      <c r="BK61" s="39">
        <v>79.489999999999995</v>
      </c>
    </row>
    <row r="62" spans="1:63" s="40" customFormat="1">
      <c r="A62" s="39">
        <v>630</v>
      </c>
      <c r="B62" s="39">
        <v>86.41</v>
      </c>
      <c r="C62" s="39">
        <v>86.25</v>
      </c>
      <c r="D62" s="39">
        <v>315</v>
      </c>
      <c r="E62" s="39">
        <v>80.03</v>
      </c>
      <c r="F62" s="39">
        <v>79.86</v>
      </c>
      <c r="G62" s="39">
        <v>315</v>
      </c>
      <c r="H62" s="39">
        <v>80.47</v>
      </c>
      <c r="I62" s="39">
        <v>80.790000000000006</v>
      </c>
      <c r="J62" s="39">
        <v>315</v>
      </c>
      <c r="K62" s="39">
        <v>80.64</v>
      </c>
      <c r="L62" s="39">
        <v>81.03</v>
      </c>
      <c r="M62" s="39">
        <v>315</v>
      </c>
      <c r="N62" s="39">
        <v>80.45</v>
      </c>
      <c r="O62" s="39">
        <v>80.400000000000006</v>
      </c>
      <c r="P62" s="39">
        <v>315</v>
      </c>
      <c r="Q62" s="39">
        <v>80.09</v>
      </c>
      <c r="R62" s="39">
        <v>80.03</v>
      </c>
      <c r="S62" s="39">
        <v>315</v>
      </c>
      <c r="T62" s="39">
        <v>79.77</v>
      </c>
      <c r="U62" s="39">
        <v>79.66</v>
      </c>
      <c r="V62" s="39">
        <v>630</v>
      </c>
      <c r="W62" s="39">
        <v>86.17</v>
      </c>
      <c r="X62" s="39">
        <v>86.42</v>
      </c>
      <c r="Y62" s="39">
        <v>315</v>
      </c>
      <c r="Z62" s="39">
        <v>79.13</v>
      </c>
      <c r="AA62" s="39">
        <v>78.86</v>
      </c>
      <c r="AB62" s="39">
        <v>315</v>
      </c>
      <c r="AC62" s="39">
        <v>78.89</v>
      </c>
      <c r="AD62" s="39">
        <v>78.84</v>
      </c>
      <c r="AE62" s="39">
        <v>315</v>
      </c>
      <c r="AF62" s="39">
        <v>79.28</v>
      </c>
      <c r="AG62" s="39">
        <v>79.11</v>
      </c>
      <c r="AH62" s="39">
        <v>315</v>
      </c>
      <c r="AI62" s="39">
        <v>79.760000000000005</v>
      </c>
      <c r="AJ62" s="39">
        <v>79.28</v>
      </c>
      <c r="AK62" s="39">
        <v>315</v>
      </c>
      <c r="AL62" s="39">
        <v>79.819999999999993</v>
      </c>
      <c r="AM62" s="39">
        <v>79.89</v>
      </c>
      <c r="AN62" s="39">
        <v>315</v>
      </c>
      <c r="AO62" s="39">
        <v>79.5</v>
      </c>
      <c r="AP62" s="39">
        <v>79.55</v>
      </c>
      <c r="AQ62" s="39">
        <v>630</v>
      </c>
      <c r="AR62" s="39">
        <v>86.08</v>
      </c>
      <c r="AS62" s="39">
        <v>86.34</v>
      </c>
      <c r="AT62" s="39">
        <v>315</v>
      </c>
      <c r="AU62" s="39">
        <v>79.03</v>
      </c>
      <c r="AV62" s="39">
        <v>78.569999999999993</v>
      </c>
      <c r="AW62" s="39">
        <v>315</v>
      </c>
      <c r="AX62" s="39">
        <v>78.77</v>
      </c>
      <c r="AY62" s="39">
        <v>78.31</v>
      </c>
      <c r="AZ62" s="39">
        <v>315</v>
      </c>
      <c r="BA62" s="39">
        <v>79.19</v>
      </c>
      <c r="BB62" s="39">
        <v>78.680000000000007</v>
      </c>
      <c r="BC62" s="39">
        <v>315</v>
      </c>
      <c r="BD62" s="39">
        <v>79.66</v>
      </c>
      <c r="BE62" s="39">
        <v>78.75</v>
      </c>
      <c r="BF62" s="39">
        <v>315</v>
      </c>
      <c r="BG62" s="39">
        <v>79.69</v>
      </c>
      <c r="BH62" s="39">
        <v>79.790000000000006</v>
      </c>
      <c r="BI62" s="39">
        <v>315</v>
      </c>
      <c r="BJ62" s="39">
        <v>79.39</v>
      </c>
      <c r="BK62" s="39">
        <v>79.5</v>
      </c>
    </row>
    <row r="63" spans="1:63" s="40" customFormat="1">
      <c r="A63" s="39">
        <v>600</v>
      </c>
      <c r="B63" s="39">
        <v>85.86</v>
      </c>
      <c r="C63" s="39">
        <v>85.64</v>
      </c>
      <c r="D63" s="39">
        <v>300</v>
      </c>
      <c r="E63" s="39">
        <v>79.94</v>
      </c>
      <c r="F63" s="39">
        <v>79.760000000000005</v>
      </c>
      <c r="G63" s="39">
        <v>300</v>
      </c>
      <c r="H63" s="39">
        <v>80.319999999999993</v>
      </c>
      <c r="I63" s="39">
        <v>80.64</v>
      </c>
      <c r="J63" s="39">
        <v>300</v>
      </c>
      <c r="K63" s="39">
        <v>80.45</v>
      </c>
      <c r="L63" s="39">
        <v>80.84</v>
      </c>
      <c r="M63" s="39">
        <v>300</v>
      </c>
      <c r="N63" s="39">
        <v>80.290000000000006</v>
      </c>
      <c r="O63" s="39">
        <v>80.23</v>
      </c>
      <c r="P63" s="39">
        <v>300</v>
      </c>
      <c r="Q63" s="39">
        <v>79.989999999999995</v>
      </c>
      <c r="R63" s="39">
        <v>79.930000000000007</v>
      </c>
      <c r="S63" s="39">
        <v>300</v>
      </c>
      <c r="T63" s="39">
        <v>79.709999999999994</v>
      </c>
      <c r="U63" s="39">
        <v>79.59</v>
      </c>
      <c r="V63" s="39">
        <v>600</v>
      </c>
      <c r="W63" s="39">
        <v>85.7</v>
      </c>
      <c r="X63" s="39">
        <v>85.92</v>
      </c>
      <c r="Y63" s="39">
        <v>300</v>
      </c>
      <c r="Z63" s="39">
        <v>79.010000000000005</v>
      </c>
      <c r="AA63" s="39">
        <v>78.73</v>
      </c>
      <c r="AB63" s="39">
        <v>300</v>
      </c>
      <c r="AC63" s="39">
        <v>78.77</v>
      </c>
      <c r="AD63" s="39">
        <v>78.72</v>
      </c>
      <c r="AE63" s="39">
        <v>300</v>
      </c>
      <c r="AF63" s="39">
        <v>79.11</v>
      </c>
      <c r="AG63" s="39">
        <v>78.94</v>
      </c>
      <c r="AH63" s="39">
        <v>300</v>
      </c>
      <c r="AI63" s="39">
        <v>79.540000000000006</v>
      </c>
      <c r="AJ63" s="39">
        <v>79.05</v>
      </c>
      <c r="AK63" s="39">
        <v>300</v>
      </c>
      <c r="AL63" s="39">
        <v>79.61</v>
      </c>
      <c r="AM63" s="39">
        <v>79.680000000000007</v>
      </c>
      <c r="AN63" s="39">
        <v>300</v>
      </c>
      <c r="AO63" s="39">
        <v>79.33</v>
      </c>
      <c r="AP63" s="39">
        <v>79.38</v>
      </c>
      <c r="AQ63" s="39">
        <v>600</v>
      </c>
      <c r="AR63" s="39">
        <v>85.61</v>
      </c>
      <c r="AS63" s="39">
        <v>85.86</v>
      </c>
      <c r="AT63" s="39">
        <v>300</v>
      </c>
      <c r="AU63" s="39">
        <v>78.89</v>
      </c>
      <c r="AV63" s="39">
        <v>78.44</v>
      </c>
      <c r="AW63" s="39">
        <v>300</v>
      </c>
      <c r="AX63" s="39">
        <v>78.64</v>
      </c>
      <c r="AY63" s="39">
        <v>78.180000000000007</v>
      </c>
      <c r="AZ63" s="39">
        <v>300</v>
      </c>
      <c r="BA63" s="39">
        <v>79.010000000000005</v>
      </c>
      <c r="BB63" s="39">
        <v>78.5</v>
      </c>
      <c r="BC63" s="39">
        <v>300</v>
      </c>
      <c r="BD63" s="39">
        <v>79.430000000000007</v>
      </c>
      <c r="BE63" s="39">
        <v>78.53</v>
      </c>
      <c r="BF63" s="39">
        <v>300</v>
      </c>
      <c r="BG63" s="39">
        <v>79.47</v>
      </c>
      <c r="BH63" s="39">
        <v>79.569999999999993</v>
      </c>
      <c r="BI63" s="39">
        <v>300</v>
      </c>
      <c r="BJ63" s="39">
        <v>79.209999999999994</v>
      </c>
      <c r="BK63" s="39">
        <v>79.319999999999993</v>
      </c>
    </row>
    <row r="64" spans="1:63" s="40" customFormat="1">
      <c r="A64" s="39">
        <v>560</v>
      </c>
      <c r="B64" s="39">
        <v>85.45</v>
      </c>
      <c r="C64" s="39">
        <v>85.18</v>
      </c>
      <c r="D64" s="39">
        <v>280</v>
      </c>
      <c r="E64" s="39">
        <v>79.709999999999994</v>
      </c>
      <c r="F64" s="39">
        <v>79.52</v>
      </c>
      <c r="G64" s="39">
        <v>280</v>
      </c>
      <c r="H64" s="39">
        <v>80.03</v>
      </c>
      <c r="I64" s="39">
        <v>80.34</v>
      </c>
      <c r="J64" s="39">
        <v>280</v>
      </c>
      <c r="K64" s="39">
        <v>80.13</v>
      </c>
      <c r="L64" s="39">
        <v>80.52</v>
      </c>
      <c r="M64" s="39">
        <v>280</v>
      </c>
      <c r="N64" s="39">
        <v>79.989999999999995</v>
      </c>
      <c r="O64" s="39">
        <v>79.92</v>
      </c>
      <c r="P64" s="39">
        <v>280</v>
      </c>
      <c r="Q64" s="39">
        <v>79.760000000000005</v>
      </c>
      <c r="R64" s="39">
        <v>79.69</v>
      </c>
      <c r="S64" s="39">
        <v>280</v>
      </c>
      <c r="T64" s="39">
        <v>79.510000000000005</v>
      </c>
      <c r="U64" s="39">
        <v>79.38</v>
      </c>
      <c r="V64" s="39">
        <v>560</v>
      </c>
      <c r="W64" s="39">
        <v>85.34</v>
      </c>
      <c r="X64" s="39">
        <v>85.52</v>
      </c>
      <c r="Y64" s="39">
        <v>280</v>
      </c>
      <c r="Z64" s="39">
        <v>78.760000000000005</v>
      </c>
      <c r="AA64" s="39">
        <v>78.48</v>
      </c>
      <c r="AB64" s="39">
        <v>280</v>
      </c>
      <c r="AC64" s="39">
        <v>78.540000000000006</v>
      </c>
      <c r="AD64" s="39">
        <v>78.489999999999995</v>
      </c>
      <c r="AE64" s="39">
        <v>280</v>
      </c>
      <c r="AF64" s="39">
        <v>78.84</v>
      </c>
      <c r="AG64" s="39">
        <v>78.67</v>
      </c>
      <c r="AH64" s="39">
        <v>280</v>
      </c>
      <c r="AI64" s="39">
        <v>79.209999999999994</v>
      </c>
      <c r="AJ64" s="39">
        <v>78.72</v>
      </c>
      <c r="AK64" s="39">
        <v>280</v>
      </c>
      <c r="AL64" s="39">
        <v>79.260000000000005</v>
      </c>
      <c r="AM64" s="39">
        <v>79.33</v>
      </c>
      <c r="AN64" s="39">
        <v>280</v>
      </c>
      <c r="AO64" s="39">
        <v>79.02</v>
      </c>
      <c r="AP64" s="39">
        <v>79.069999999999993</v>
      </c>
      <c r="AQ64" s="39">
        <v>560</v>
      </c>
      <c r="AR64" s="39">
        <v>85.26</v>
      </c>
      <c r="AS64" s="39">
        <v>85.46</v>
      </c>
      <c r="AT64" s="39">
        <v>280</v>
      </c>
      <c r="AU64" s="39">
        <v>78.62</v>
      </c>
      <c r="AV64" s="39">
        <v>78.180000000000007</v>
      </c>
      <c r="AW64" s="39">
        <v>280</v>
      </c>
      <c r="AX64" s="39">
        <v>78.39</v>
      </c>
      <c r="AY64" s="39">
        <v>77.94</v>
      </c>
      <c r="AZ64" s="39">
        <v>280</v>
      </c>
      <c r="BA64" s="39">
        <v>78.72</v>
      </c>
      <c r="BB64" s="39">
        <v>78.22</v>
      </c>
      <c r="BC64" s="39">
        <v>280</v>
      </c>
      <c r="BD64" s="39">
        <v>79.08</v>
      </c>
      <c r="BE64" s="39">
        <v>78.180000000000007</v>
      </c>
      <c r="BF64" s="39">
        <v>280</v>
      </c>
      <c r="BG64" s="39">
        <v>79.099999999999994</v>
      </c>
      <c r="BH64" s="39">
        <v>79.22</v>
      </c>
      <c r="BI64" s="39">
        <v>280</v>
      </c>
      <c r="BJ64" s="39">
        <v>78.88</v>
      </c>
      <c r="BK64" s="39">
        <v>79</v>
      </c>
    </row>
    <row r="65" spans="1:63" s="40" customFormat="1">
      <c r="A65" s="39">
        <v>530</v>
      </c>
      <c r="B65" s="39">
        <v>85.33</v>
      </c>
      <c r="C65" s="39">
        <v>85.04</v>
      </c>
      <c r="D65" s="39">
        <v>265</v>
      </c>
      <c r="E65" s="39">
        <v>79.38</v>
      </c>
      <c r="F65" s="39">
        <v>79.180000000000007</v>
      </c>
      <c r="G65" s="39">
        <v>265</v>
      </c>
      <c r="H65" s="39">
        <v>79.650000000000006</v>
      </c>
      <c r="I65" s="39">
        <v>79.94</v>
      </c>
      <c r="J65" s="39">
        <v>265</v>
      </c>
      <c r="K65" s="39">
        <v>79.73</v>
      </c>
      <c r="L65" s="39">
        <v>80.099999999999994</v>
      </c>
      <c r="M65" s="39">
        <v>265</v>
      </c>
      <c r="N65" s="39">
        <v>79.62</v>
      </c>
      <c r="O65" s="39">
        <v>79.540000000000006</v>
      </c>
      <c r="P65" s="39">
        <v>265</v>
      </c>
      <c r="Q65" s="39">
        <v>79.430000000000007</v>
      </c>
      <c r="R65" s="39">
        <v>79.36</v>
      </c>
      <c r="S65" s="39">
        <v>265</v>
      </c>
      <c r="T65" s="39">
        <v>79.2</v>
      </c>
      <c r="U65" s="39">
        <v>79.069999999999993</v>
      </c>
      <c r="V65" s="39">
        <v>530</v>
      </c>
      <c r="W65" s="39">
        <v>85.21</v>
      </c>
      <c r="X65" s="39">
        <v>85.35</v>
      </c>
      <c r="Y65" s="39">
        <v>265</v>
      </c>
      <c r="Z65" s="39">
        <v>78.44</v>
      </c>
      <c r="AA65" s="39">
        <v>78.16</v>
      </c>
      <c r="AB65" s="39">
        <v>265</v>
      </c>
      <c r="AC65" s="39">
        <v>78.25</v>
      </c>
      <c r="AD65" s="39">
        <v>78.2</v>
      </c>
      <c r="AE65" s="39">
        <v>265</v>
      </c>
      <c r="AF65" s="39">
        <v>78.52</v>
      </c>
      <c r="AG65" s="39">
        <v>78.349999999999994</v>
      </c>
      <c r="AH65" s="39">
        <v>265</v>
      </c>
      <c r="AI65" s="39">
        <v>78.819999999999993</v>
      </c>
      <c r="AJ65" s="39">
        <v>78.33</v>
      </c>
      <c r="AK65" s="39">
        <v>265</v>
      </c>
      <c r="AL65" s="39">
        <v>78.84</v>
      </c>
      <c r="AM65" s="39">
        <v>78.91</v>
      </c>
      <c r="AN65" s="39">
        <v>265</v>
      </c>
      <c r="AO65" s="39">
        <v>78.64</v>
      </c>
      <c r="AP65" s="39">
        <v>78.680000000000007</v>
      </c>
      <c r="AQ65" s="39">
        <v>530</v>
      </c>
      <c r="AR65" s="39">
        <v>85.16</v>
      </c>
      <c r="AS65" s="39">
        <v>85.29</v>
      </c>
      <c r="AT65" s="39">
        <v>265</v>
      </c>
      <c r="AU65" s="39">
        <v>78.28</v>
      </c>
      <c r="AV65" s="39">
        <v>77.849999999999994</v>
      </c>
      <c r="AW65" s="39">
        <v>265</v>
      </c>
      <c r="AX65" s="39">
        <v>78.08</v>
      </c>
      <c r="AY65" s="39">
        <v>77.64</v>
      </c>
      <c r="AZ65" s="39">
        <v>265</v>
      </c>
      <c r="BA65" s="39">
        <v>78.38</v>
      </c>
      <c r="BB65" s="39">
        <v>77.89</v>
      </c>
      <c r="BC65" s="39">
        <v>265</v>
      </c>
      <c r="BD65" s="39">
        <v>78.67</v>
      </c>
      <c r="BE65" s="39">
        <v>77.78</v>
      </c>
      <c r="BF65" s="39">
        <v>265</v>
      </c>
      <c r="BG65" s="39">
        <v>78.66</v>
      </c>
      <c r="BH65" s="39">
        <v>78.790000000000006</v>
      </c>
      <c r="BI65" s="39">
        <v>265</v>
      </c>
      <c r="BJ65" s="39">
        <v>78.47</v>
      </c>
      <c r="BK65" s="39">
        <v>78.599999999999994</v>
      </c>
    </row>
    <row r="66" spans="1:63" s="40" customFormat="1">
      <c r="A66" s="39">
        <v>500</v>
      </c>
      <c r="B66" s="39">
        <v>85.39</v>
      </c>
      <c r="C66" s="39">
        <v>85.05</v>
      </c>
      <c r="D66" s="39">
        <v>250</v>
      </c>
      <c r="E66" s="39">
        <v>79</v>
      </c>
      <c r="F66" s="39">
        <v>78.790000000000006</v>
      </c>
      <c r="G66" s="39">
        <v>250</v>
      </c>
      <c r="H66" s="39">
        <v>79.239999999999995</v>
      </c>
      <c r="I66" s="39">
        <v>79.510000000000005</v>
      </c>
      <c r="J66" s="39">
        <v>250</v>
      </c>
      <c r="K66" s="39">
        <v>79.31</v>
      </c>
      <c r="L66" s="39">
        <v>79.67</v>
      </c>
      <c r="M66" s="39">
        <v>250</v>
      </c>
      <c r="N66" s="39">
        <v>79.23</v>
      </c>
      <c r="O66" s="39">
        <v>79.14</v>
      </c>
      <c r="P66" s="39">
        <v>250</v>
      </c>
      <c r="Q66" s="39">
        <v>79.069999999999993</v>
      </c>
      <c r="R66" s="39">
        <v>78.989999999999995</v>
      </c>
      <c r="S66" s="39">
        <v>250</v>
      </c>
      <c r="T66" s="39">
        <v>78.849999999999994</v>
      </c>
      <c r="U66" s="39">
        <v>78.7</v>
      </c>
      <c r="V66" s="39">
        <v>500</v>
      </c>
      <c r="W66" s="39">
        <v>85.21</v>
      </c>
      <c r="X66" s="39">
        <v>85.29</v>
      </c>
      <c r="Y66" s="39">
        <v>250</v>
      </c>
      <c r="Z66" s="39">
        <v>78.099999999999994</v>
      </c>
      <c r="AA66" s="39">
        <v>77.81</v>
      </c>
      <c r="AB66" s="39">
        <v>250</v>
      </c>
      <c r="AC66" s="39">
        <v>77.95</v>
      </c>
      <c r="AD66" s="39">
        <v>77.89</v>
      </c>
      <c r="AE66" s="39">
        <v>250</v>
      </c>
      <c r="AF66" s="39">
        <v>78.2</v>
      </c>
      <c r="AG66" s="39">
        <v>78.03</v>
      </c>
      <c r="AH66" s="39">
        <v>250</v>
      </c>
      <c r="AI66" s="39">
        <v>78.45</v>
      </c>
      <c r="AJ66" s="39">
        <v>77.95</v>
      </c>
      <c r="AK66" s="39">
        <v>250</v>
      </c>
      <c r="AL66" s="39">
        <v>78.42</v>
      </c>
      <c r="AM66" s="39">
        <v>78.489999999999995</v>
      </c>
      <c r="AN66" s="39">
        <v>250</v>
      </c>
      <c r="AO66" s="39">
        <v>78.23</v>
      </c>
      <c r="AP66" s="39">
        <v>78.27</v>
      </c>
      <c r="AQ66" s="39">
        <v>500</v>
      </c>
      <c r="AR66" s="39">
        <v>85.23</v>
      </c>
      <c r="AS66" s="39">
        <v>85.23</v>
      </c>
      <c r="AT66" s="39">
        <v>250</v>
      </c>
      <c r="AU66" s="39">
        <v>77.92</v>
      </c>
      <c r="AV66" s="39">
        <v>77.5</v>
      </c>
      <c r="AW66" s="39">
        <v>250</v>
      </c>
      <c r="AX66" s="39">
        <v>77.760000000000005</v>
      </c>
      <c r="AY66" s="39">
        <v>77.33</v>
      </c>
      <c r="AZ66" s="39">
        <v>250</v>
      </c>
      <c r="BA66" s="39">
        <v>78.05</v>
      </c>
      <c r="BB66" s="39">
        <v>77.569999999999993</v>
      </c>
      <c r="BC66" s="39">
        <v>250</v>
      </c>
      <c r="BD66" s="39">
        <v>78.290000000000006</v>
      </c>
      <c r="BE66" s="39">
        <v>77.41</v>
      </c>
      <c r="BF66" s="39">
        <v>250</v>
      </c>
      <c r="BG66" s="39">
        <v>78.23</v>
      </c>
      <c r="BH66" s="39">
        <v>78.37</v>
      </c>
      <c r="BI66" s="39">
        <v>250</v>
      </c>
      <c r="BJ66" s="39">
        <v>78.06</v>
      </c>
      <c r="BK66" s="39">
        <v>78.19</v>
      </c>
    </row>
    <row r="67" spans="1:63" s="40" customFormat="1">
      <c r="A67" s="39">
        <v>475</v>
      </c>
      <c r="B67" s="39">
        <v>85.48</v>
      </c>
      <c r="C67" s="39">
        <v>85.06</v>
      </c>
      <c r="D67" s="39">
        <v>236</v>
      </c>
      <c r="E67" s="39">
        <v>78.66</v>
      </c>
      <c r="F67" s="39">
        <v>78.430000000000007</v>
      </c>
      <c r="G67" s="39">
        <v>236</v>
      </c>
      <c r="H67" s="39">
        <v>78.88</v>
      </c>
      <c r="I67" s="39">
        <v>79.14</v>
      </c>
      <c r="J67" s="39">
        <v>236</v>
      </c>
      <c r="K67" s="39">
        <v>79</v>
      </c>
      <c r="L67" s="39">
        <v>79.349999999999994</v>
      </c>
      <c r="M67" s="39">
        <v>236</v>
      </c>
      <c r="N67" s="39">
        <v>78.97</v>
      </c>
      <c r="O67" s="39">
        <v>78.87</v>
      </c>
      <c r="P67" s="39">
        <v>236</v>
      </c>
      <c r="Q67" s="39">
        <v>78.8</v>
      </c>
      <c r="R67" s="39">
        <v>78.709999999999994</v>
      </c>
      <c r="S67" s="39">
        <v>236</v>
      </c>
      <c r="T67" s="39">
        <v>78.540000000000006</v>
      </c>
      <c r="U67" s="39">
        <v>78.37</v>
      </c>
      <c r="V67" s="39">
        <v>475</v>
      </c>
      <c r="W67" s="39">
        <v>85.24</v>
      </c>
      <c r="X67" s="39">
        <v>85.23</v>
      </c>
      <c r="Y67" s="39">
        <v>236</v>
      </c>
      <c r="Z67" s="39">
        <v>77.81</v>
      </c>
      <c r="AA67" s="39">
        <v>77.510000000000005</v>
      </c>
      <c r="AB67" s="39">
        <v>236</v>
      </c>
      <c r="AC67" s="39">
        <v>77.709999999999994</v>
      </c>
      <c r="AD67" s="39">
        <v>77.63</v>
      </c>
      <c r="AE67" s="39">
        <v>236</v>
      </c>
      <c r="AF67" s="39">
        <v>77.989999999999995</v>
      </c>
      <c r="AG67" s="39">
        <v>77.81</v>
      </c>
      <c r="AH67" s="39">
        <v>236</v>
      </c>
      <c r="AI67" s="39">
        <v>78.22</v>
      </c>
      <c r="AJ67" s="39">
        <v>77.709999999999994</v>
      </c>
      <c r="AK67" s="39">
        <v>236</v>
      </c>
      <c r="AL67" s="39">
        <v>78.11</v>
      </c>
      <c r="AM67" s="39">
        <v>78.17</v>
      </c>
      <c r="AN67" s="39">
        <v>236</v>
      </c>
      <c r="AO67" s="39">
        <v>77.900000000000006</v>
      </c>
      <c r="AP67" s="39">
        <v>77.92</v>
      </c>
      <c r="AQ67" s="39">
        <v>475</v>
      </c>
      <c r="AR67" s="39">
        <v>85.3</v>
      </c>
      <c r="AS67" s="39">
        <v>85.18</v>
      </c>
      <c r="AT67" s="39">
        <v>236</v>
      </c>
      <c r="AU67" s="39">
        <v>77.62</v>
      </c>
      <c r="AV67" s="39">
        <v>77.209999999999994</v>
      </c>
      <c r="AW67" s="39">
        <v>236</v>
      </c>
      <c r="AX67" s="39">
        <v>77.52</v>
      </c>
      <c r="AY67" s="39">
        <v>77.09</v>
      </c>
      <c r="AZ67" s="39">
        <v>236</v>
      </c>
      <c r="BA67" s="39">
        <v>77.84</v>
      </c>
      <c r="BB67" s="39">
        <v>77.36</v>
      </c>
      <c r="BC67" s="39">
        <v>236</v>
      </c>
      <c r="BD67" s="39">
        <v>78.06</v>
      </c>
      <c r="BE67" s="39">
        <v>77.180000000000007</v>
      </c>
      <c r="BF67" s="39">
        <v>236</v>
      </c>
      <c r="BG67" s="39">
        <v>77.92</v>
      </c>
      <c r="BH67" s="39">
        <v>78.06</v>
      </c>
      <c r="BI67" s="39">
        <v>236</v>
      </c>
      <c r="BJ67" s="39">
        <v>77.72</v>
      </c>
      <c r="BK67" s="39">
        <v>77.849999999999994</v>
      </c>
    </row>
    <row r="68" spans="1:63" s="40" customFormat="1">
      <c r="A68" s="39">
        <v>450</v>
      </c>
      <c r="B68" s="39">
        <v>85.59</v>
      </c>
      <c r="C68" s="39">
        <v>85.17</v>
      </c>
      <c r="D68" s="39">
        <v>224</v>
      </c>
      <c r="E68" s="39">
        <v>78.47</v>
      </c>
      <c r="F68" s="39">
        <v>78.23</v>
      </c>
      <c r="G68" s="39">
        <v>224</v>
      </c>
      <c r="H68" s="39">
        <v>78.709999999999994</v>
      </c>
      <c r="I68" s="39">
        <v>78.97</v>
      </c>
      <c r="J68" s="39">
        <v>224</v>
      </c>
      <c r="K68" s="39">
        <v>78.930000000000007</v>
      </c>
      <c r="L68" s="39">
        <v>79.28</v>
      </c>
      <c r="M68" s="39">
        <v>224</v>
      </c>
      <c r="N68" s="39">
        <v>78.959999999999994</v>
      </c>
      <c r="O68" s="39">
        <v>78.86</v>
      </c>
      <c r="P68" s="39">
        <v>224</v>
      </c>
      <c r="Q68" s="39">
        <v>78.73</v>
      </c>
      <c r="R68" s="39">
        <v>78.64</v>
      </c>
      <c r="S68" s="39">
        <v>224</v>
      </c>
      <c r="T68" s="39">
        <v>78.39</v>
      </c>
      <c r="U68" s="39">
        <v>78.22</v>
      </c>
      <c r="V68" s="39">
        <v>450</v>
      </c>
      <c r="W68" s="39">
        <v>85.3</v>
      </c>
      <c r="X68" s="39">
        <v>85.29</v>
      </c>
      <c r="Y68" s="39">
        <v>224</v>
      </c>
      <c r="Z68" s="39">
        <v>77.650000000000006</v>
      </c>
      <c r="AA68" s="39">
        <v>77.34</v>
      </c>
      <c r="AB68" s="39">
        <v>224</v>
      </c>
      <c r="AC68" s="39">
        <v>77.61</v>
      </c>
      <c r="AD68" s="39">
        <v>77.510000000000005</v>
      </c>
      <c r="AE68" s="39">
        <v>224</v>
      </c>
      <c r="AF68" s="39">
        <v>77.97</v>
      </c>
      <c r="AG68" s="39">
        <v>77.78</v>
      </c>
      <c r="AH68" s="39">
        <v>224</v>
      </c>
      <c r="AI68" s="39">
        <v>78.23</v>
      </c>
      <c r="AJ68" s="39">
        <v>77.7</v>
      </c>
      <c r="AK68" s="39">
        <v>224</v>
      </c>
      <c r="AL68" s="39">
        <v>78.02</v>
      </c>
      <c r="AM68" s="39">
        <v>78.08</v>
      </c>
      <c r="AN68" s="39">
        <v>224</v>
      </c>
      <c r="AO68" s="39">
        <v>77.739999999999995</v>
      </c>
      <c r="AP68" s="39">
        <v>77.75</v>
      </c>
      <c r="AQ68" s="39">
        <v>450</v>
      </c>
      <c r="AR68" s="39">
        <v>85.31</v>
      </c>
      <c r="AS68" s="39">
        <v>85.22</v>
      </c>
      <c r="AT68" s="39">
        <v>224</v>
      </c>
      <c r="AU68" s="39">
        <v>77.47</v>
      </c>
      <c r="AV68" s="39">
        <v>77.05</v>
      </c>
      <c r="AW68" s="39">
        <v>224</v>
      </c>
      <c r="AX68" s="39">
        <v>77.42</v>
      </c>
      <c r="AY68" s="39">
        <v>76.98</v>
      </c>
      <c r="AZ68" s="39">
        <v>224</v>
      </c>
      <c r="BA68" s="39">
        <v>77.83</v>
      </c>
      <c r="BB68" s="39">
        <v>77.34</v>
      </c>
      <c r="BC68" s="39">
        <v>224</v>
      </c>
      <c r="BD68" s="39">
        <v>78.08</v>
      </c>
      <c r="BE68" s="39">
        <v>77.180000000000007</v>
      </c>
      <c r="BF68" s="39">
        <v>224</v>
      </c>
      <c r="BG68" s="39">
        <v>77.849999999999994</v>
      </c>
      <c r="BH68" s="39">
        <v>77.98</v>
      </c>
      <c r="BI68" s="39">
        <v>224</v>
      </c>
      <c r="BJ68" s="39">
        <v>77.56</v>
      </c>
      <c r="BK68" s="39">
        <v>77.680000000000007</v>
      </c>
    </row>
    <row r="69" spans="1:63" s="40" customFormat="1">
      <c r="A69" s="39">
        <v>425</v>
      </c>
      <c r="B69" s="39">
        <v>85.82</v>
      </c>
      <c r="C69" s="39">
        <v>85.44</v>
      </c>
      <c r="D69" s="39">
        <v>212</v>
      </c>
      <c r="E69" s="39">
        <v>78.44</v>
      </c>
      <c r="F69" s="39">
        <v>78.2</v>
      </c>
      <c r="G69" s="39">
        <v>212</v>
      </c>
      <c r="H69" s="39">
        <v>78.73</v>
      </c>
      <c r="I69" s="39">
        <v>78.98</v>
      </c>
      <c r="J69" s="39">
        <v>212</v>
      </c>
      <c r="K69" s="39">
        <v>79.06</v>
      </c>
      <c r="L69" s="39">
        <v>79.42</v>
      </c>
      <c r="M69" s="39">
        <v>212</v>
      </c>
      <c r="N69" s="39">
        <v>79.16</v>
      </c>
      <c r="O69" s="39">
        <v>79.05</v>
      </c>
      <c r="P69" s="39">
        <v>212</v>
      </c>
      <c r="Q69" s="39">
        <v>78.849999999999994</v>
      </c>
      <c r="R69" s="39">
        <v>78.760000000000005</v>
      </c>
      <c r="S69" s="39">
        <v>212</v>
      </c>
      <c r="T69" s="39">
        <v>78.41</v>
      </c>
      <c r="U69" s="39">
        <v>78.23</v>
      </c>
      <c r="V69" s="39">
        <v>425</v>
      </c>
      <c r="W69" s="39">
        <v>85.46</v>
      </c>
      <c r="X69" s="39">
        <v>85.51</v>
      </c>
      <c r="Y69" s="39">
        <v>212</v>
      </c>
      <c r="Z69" s="39">
        <v>77.64</v>
      </c>
      <c r="AA69" s="39">
        <v>77.319999999999993</v>
      </c>
      <c r="AB69" s="39">
        <v>212</v>
      </c>
      <c r="AC69" s="39">
        <v>77.66</v>
      </c>
      <c r="AD69" s="39">
        <v>77.55</v>
      </c>
      <c r="AE69" s="39">
        <v>212</v>
      </c>
      <c r="AF69" s="39">
        <v>78.12</v>
      </c>
      <c r="AG69" s="39">
        <v>77.92</v>
      </c>
      <c r="AH69" s="39">
        <v>212</v>
      </c>
      <c r="AI69" s="39">
        <v>78.44</v>
      </c>
      <c r="AJ69" s="39">
        <v>77.900000000000006</v>
      </c>
      <c r="AK69" s="39">
        <v>212</v>
      </c>
      <c r="AL69" s="39">
        <v>78.150000000000006</v>
      </c>
      <c r="AM69" s="39">
        <v>78.2</v>
      </c>
      <c r="AN69" s="39">
        <v>212</v>
      </c>
      <c r="AO69" s="39">
        <v>77.75</v>
      </c>
      <c r="AP69" s="39">
        <v>77.75</v>
      </c>
      <c r="AQ69" s="39">
        <v>425</v>
      </c>
      <c r="AR69" s="39">
        <v>85.35</v>
      </c>
      <c r="AS69" s="39">
        <v>85.4</v>
      </c>
      <c r="AT69" s="39">
        <v>212</v>
      </c>
      <c r="AU69" s="39">
        <v>77.459999999999994</v>
      </c>
      <c r="AV69" s="39">
        <v>77.03</v>
      </c>
      <c r="AW69" s="39">
        <v>212</v>
      </c>
      <c r="AX69" s="39">
        <v>77.47</v>
      </c>
      <c r="AY69" s="39">
        <v>77.02</v>
      </c>
      <c r="AZ69" s="39">
        <v>212</v>
      </c>
      <c r="BA69" s="39">
        <v>77.989999999999995</v>
      </c>
      <c r="BB69" s="39">
        <v>77.5</v>
      </c>
      <c r="BC69" s="39">
        <v>212</v>
      </c>
      <c r="BD69" s="39">
        <v>78.31</v>
      </c>
      <c r="BE69" s="39">
        <v>77.39</v>
      </c>
      <c r="BF69" s="39">
        <v>212</v>
      </c>
      <c r="BG69" s="39">
        <v>77.989999999999995</v>
      </c>
      <c r="BH69" s="39">
        <v>78.099999999999994</v>
      </c>
      <c r="BI69" s="39">
        <v>212</v>
      </c>
      <c r="BJ69" s="39">
        <v>77.59</v>
      </c>
      <c r="BK69" s="39">
        <v>77.69</v>
      </c>
    </row>
    <row r="70" spans="1:63" s="40" customFormat="1">
      <c r="A70" s="39">
        <v>400</v>
      </c>
      <c r="B70" s="39">
        <v>86.11</v>
      </c>
      <c r="C70" s="39">
        <v>85.78</v>
      </c>
      <c r="D70" s="39">
        <v>200</v>
      </c>
      <c r="E70" s="39">
        <v>78.489999999999995</v>
      </c>
      <c r="F70" s="39">
        <v>78.25</v>
      </c>
      <c r="G70" s="39">
        <v>200</v>
      </c>
      <c r="H70" s="39">
        <v>78.83</v>
      </c>
      <c r="I70" s="39">
        <v>79.08</v>
      </c>
      <c r="J70" s="39">
        <v>200</v>
      </c>
      <c r="K70" s="39">
        <v>79.27</v>
      </c>
      <c r="L70" s="39">
        <v>79.63</v>
      </c>
      <c r="M70" s="39">
        <v>200</v>
      </c>
      <c r="N70" s="39">
        <v>79.41</v>
      </c>
      <c r="O70" s="39">
        <v>79.290000000000006</v>
      </c>
      <c r="P70" s="39">
        <v>200</v>
      </c>
      <c r="Q70" s="39">
        <v>79.03</v>
      </c>
      <c r="R70" s="39">
        <v>78.930000000000007</v>
      </c>
      <c r="S70" s="39">
        <v>200</v>
      </c>
      <c r="T70" s="39">
        <v>78.5</v>
      </c>
      <c r="U70" s="39">
        <v>78.31</v>
      </c>
      <c r="V70" s="39">
        <v>400</v>
      </c>
      <c r="W70" s="39">
        <v>85.65</v>
      </c>
      <c r="X70" s="39">
        <v>85.76</v>
      </c>
      <c r="Y70" s="39">
        <v>200</v>
      </c>
      <c r="Z70" s="39">
        <v>77.709999999999994</v>
      </c>
      <c r="AA70" s="39">
        <v>77.37</v>
      </c>
      <c r="AB70" s="39">
        <v>200</v>
      </c>
      <c r="AC70" s="39">
        <v>77.77</v>
      </c>
      <c r="AD70" s="39">
        <v>77.650000000000006</v>
      </c>
      <c r="AE70" s="39">
        <v>200</v>
      </c>
      <c r="AF70" s="39">
        <v>78.34</v>
      </c>
      <c r="AG70" s="39">
        <v>78.13</v>
      </c>
      <c r="AH70" s="39">
        <v>200</v>
      </c>
      <c r="AI70" s="39">
        <v>78.709999999999994</v>
      </c>
      <c r="AJ70" s="39">
        <v>78.16</v>
      </c>
      <c r="AK70" s="39">
        <v>200</v>
      </c>
      <c r="AL70" s="39">
        <v>78.36</v>
      </c>
      <c r="AM70" s="39">
        <v>78.400000000000006</v>
      </c>
      <c r="AN70" s="39">
        <v>200</v>
      </c>
      <c r="AO70" s="39">
        <v>77.849999999999994</v>
      </c>
      <c r="AP70" s="39">
        <v>77.84</v>
      </c>
      <c r="AQ70" s="39">
        <v>400</v>
      </c>
      <c r="AR70" s="39">
        <v>85.49</v>
      </c>
      <c r="AS70" s="39">
        <v>85.62</v>
      </c>
      <c r="AT70" s="39">
        <v>200</v>
      </c>
      <c r="AU70" s="39">
        <v>77.53</v>
      </c>
      <c r="AV70" s="39">
        <v>77.08</v>
      </c>
      <c r="AW70" s="39">
        <v>200</v>
      </c>
      <c r="AX70" s="39">
        <v>77.59</v>
      </c>
      <c r="AY70" s="39">
        <v>77.13</v>
      </c>
      <c r="AZ70" s="39">
        <v>200</v>
      </c>
      <c r="BA70" s="39">
        <v>78.209999999999994</v>
      </c>
      <c r="BB70" s="39">
        <v>77.7</v>
      </c>
      <c r="BC70" s="39">
        <v>200</v>
      </c>
      <c r="BD70" s="39">
        <v>78.58</v>
      </c>
      <c r="BE70" s="39">
        <v>77.64</v>
      </c>
      <c r="BF70" s="39">
        <v>200</v>
      </c>
      <c r="BG70" s="39">
        <v>78.2</v>
      </c>
      <c r="BH70" s="39">
        <v>78.290000000000006</v>
      </c>
      <c r="BI70" s="39">
        <v>200</v>
      </c>
      <c r="BJ70" s="39">
        <v>77.69</v>
      </c>
      <c r="BK70" s="39">
        <v>77.78</v>
      </c>
    </row>
    <row r="71" spans="1:63">
      <c r="A71" s="37">
        <v>375</v>
      </c>
      <c r="B71" s="37">
        <v>86.34</v>
      </c>
      <c r="C71" s="37">
        <v>86.04</v>
      </c>
      <c r="D71" s="37">
        <v>190</v>
      </c>
      <c r="E71" s="37">
        <v>78.56</v>
      </c>
      <c r="F71" s="37">
        <v>78.31</v>
      </c>
      <c r="G71" s="37">
        <v>190</v>
      </c>
      <c r="H71" s="37">
        <v>78.95</v>
      </c>
      <c r="I71" s="37">
        <v>79.2</v>
      </c>
      <c r="J71" s="37">
        <v>190</v>
      </c>
      <c r="K71" s="37">
        <v>79.48</v>
      </c>
      <c r="L71" s="37">
        <v>79.83</v>
      </c>
      <c r="M71" s="37">
        <v>190</v>
      </c>
      <c r="N71" s="37">
        <v>79.650000000000006</v>
      </c>
      <c r="O71" s="37">
        <v>79.510000000000005</v>
      </c>
      <c r="P71" s="37">
        <v>190</v>
      </c>
      <c r="Q71" s="37">
        <v>79.209999999999994</v>
      </c>
      <c r="R71" s="37">
        <v>79.09</v>
      </c>
      <c r="S71" s="37">
        <v>190</v>
      </c>
      <c r="T71" s="37">
        <v>78.59</v>
      </c>
      <c r="U71" s="37">
        <v>78.39</v>
      </c>
      <c r="V71" s="37">
        <v>375</v>
      </c>
      <c r="W71" s="37">
        <v>85.81</v>
      </c>
      <c r="X71" s="37">
        <v>85.92</v>
      </c>
      <c r="Y71" s="37">
        <v>190</v>
      </c>
      <c r="Z71" s="37">
        <v>77.819999999999993</v>
      </c>
      <c r="AA71" s="37">
        <v>77.459999999999994</v>
      </c>
      <c r="AB71" s="37">
        <v>190</v>
      </c>
      <c r="AC71" s="37">
        <v>77.930000000000007</v>
      </c>
      <c r="AD71" s="37">
        <v>77.790000000000006</v>
      </c>
      <c r="AE71" s="37">
        <v>190</v>
      </c>
      <c r="AF71" s="37">
        <v>78.58</v>
      </c>
      <c r="AG71" s="37">
        <v>78.349999999999994</v>
      </c>
      <c r="AH71" s="37">
        <v>190</v>
      </c>
      <c r="AI71" s="37">
        <v>79</v>
      </c>
      <c r="AJ71" s="37">
        <v>78.42</v>
      </c>
      <c r="AK71" s="37">
        <v>190</v>
      </c>
      <c r="AL71" s="37">
        <v>78.59</v>
      </c>
      <c r="AM71" s="37">
        <v>78.62</v>
      </c>
      <c r="AN71" s="37">
        <v>190</v>
      </c>
      <c r="AO71" s="37">
        <v>78</v>
      </c>
      <c r="AP71" s="37">
        <v>77.959999999999994</v>
      </c>
      <c r="AQ71" s="37">
        <v>375</v>
      </c>
      <c r="AR71" s="37">
        <v>85.68</v>
      </c>
      <c r="AS71" s="37">
        <v>85.75</v>
      </c>
      <c r="AT71" s="37">
        <v>190</v>
      </c>
      <c r="AU71" s="37">
        <v>77.63</v>
      </c>
      <c r="AV71" s="37">
        <v>77.17</v>
      </c>
      <c r="AW71" s="37">
        <v>190</v>
      </c>
      <c r="AX71" s="37">
        <v>77.73</v>
      </c>
      <c r="AY71" s="37">
        <v>77.260000000000005</v>
      </c>
      <c r="AZ71" s="37">
        <v>190</v>
      </c>
      <c r="BA71" s="37">
        <v>78.430000000000007</v>
      </c>
      <c r="BB71" s="37">
        <v>77.92</v>
      </c>
      <c r="BC71" s="37">
        <v>190</v>
      </c>
      <c r="BD71" s="37">
        <v>78.84</v>
      </c>
      <c r="BE71" s="37">
        <v>77.89</v>
      </c>
      <c r="BF71" s="37">
        <v>190</v>
      </c>
      <c r="BG71" s="37">
        <v>78.41</v>
      </c>
      <c r="BH71" s="37">
        <v>78.489999999999995</v>
      </c>
      <c r="BI71" s="37">
        <v>190</v>
      </c>
      <c r="BJ71" s="37">
        <v>77.819999999999993</v>
      </c>
      <c r="BK71" s="37">
        <v>77.89</v>
      </c>
    </row>
    <row r="72" spans="1:63">
      <c r="A72" s="37">
        <v>355</v>
      </c>
      <c r="B72" s="37">
        <v>86.44</v>
      </c>
      <c r="C72" s="37">
        <v>86.15</v>
      </c>
      <c r="D72" s="37">
        <v>180</v>
      </c>
      <c r="E72" s="37">
        <v>78.63</v>
      </c>
      <c r="F72" s="37">
        <v>78.37</v>
      </c>
      <c r="G72" s="37">
        <v>180</v>
      </c>
      <c r="H72" s="37">
        <v>79.069999999999993</v>
      </c>
      <c r="I72" s="37">
        <v>79.3</v>
      </c>
      <c r="J72" s="37">
        <v>180</v>
      </c>
      <c r="K72" s="37">
        <v>79.67</v>
      </c>
      <c r="L72" s="37">
        <v>80.010000000000005</v>
      </c>
      <c r="M72" s="37">
        <v>180</v>
      </c>
      <c r="N72" s="37">
        <v>79.849999999999994</v>
      </c>
      <c r="O72" s="37">
        <v>79.69</v>
      </c>
      <c r="P72" s="37">
        <v>180</v>
      </c>
      <c r="Q72" s="37">
        <v>79.349999999999994</v>
      </c>
      <c r="R72" s="37">
        <v>79.22</v>
      </c>
      <c r="S72" s="37">
        <v>180</v>
      </c>
      <c r="T72" s="37">
        <v>78.67</v>
      </c>
      <c r="U72" s="37">
        <v>78.45</v>
      </c>
      <c r="V72" s="37">
        <v>355</v>
      </c>
      <c r="W72" s="37">
        <v>85.88</v>
      </c>
      <c r="X72" s="37">
        <v>85.98</v>
      </c>
      <c r="Y72" s="37">
        <v>180</v>
      </c>
      <c r="Z72" s="37">
        <v>77.959999999999994</v>
      </c>
      <c r="AA72" s="37">
        <v>77.569999999999993</v>
      </c>
      <c r="AB72" s="37">
        <v>180</v>
      </c>
      <c r="AC72" s="37">
        <v>78.11</v>
      </c>
      <c r="AD72" s="37">
        <v>77.94</v>
      </c>
      <c r="AE72" s="37">
        <v>180</v>
      </c>
      <c r="AF72" s="37">
        <v>78.83</v>
      </c>
      <c r="AG72" s="37">
        <v>78.569999999999993</v>
      </c>
      <c r="AH72" s="37">
        <v>180</v>
      </c>
      <c r="AI72" s="37">
        <v>79.27</v>
      </c>
      <c r="AJ72" s="37">
        <v>78.650000000000006</v>
      </c>
      <c r="AK72" s="37">
        <v>180</v>
      </c>
      <c r="AL72" s="37">
        <v>78.83</v>
      </c>
      <c r="AM72" s="37">
        <v>78.83</v>
      </c>
      <c r="AN72" s="37">
        <v>180</v>
      </c>
      <c r="AO72" s="37">
        <v>78.16</v>
      </c>
      <c r="AP72" s="37">
        <v>78.09</v>
      </c>
      <c r="AQ72" s="37">
        <v>355</v>
      </c>
      <c r="AR72" s="37">
        <v>85.8</v>
      </c>
      <c r="AS72" s="37">
        <v>85.8</v>
      </c>
      <c r="AT72" s="37">
        <v>180</v>
      </c>
      <c r="AU72" s="37">
        <v>77.739999999999995</v>
      </c>
      <c r="AV72" s="37">
        <v>77.27</v>
      </c>
      <c r="AW72" s="37">
        <v>180</v>
      </c>
      <c r="AX72" s="37">
        <v>77.89</v>
      </c>
      <c r="AY72" s="37">
        <v>77.400000000000006</v>
      </c>
      <c r="AZ72" s="37">
        <v>180</v>
      </c>
      <c r="BA72" s="37">
        <v>78.64</v>
      </c>
      <c r="BB72" s="37">
        <v>78.13</v>
      </c>
      <c r="BC72" s="37">
        <v>180</v>
      </c>
      <c r="BD72" s="37">
        <v>79.08</v>
      </c>
      <c r="BE72" s="37">
        <v>78.11</v>
      </c>
      <c r="BF72" s="37">
        <v>180</v>
      </c>
      <c r="BG72" s="37">
        <v>78.61</v>
      </c>
      <c r="BH72" s="37">
        <v>78.680000000000007</v>
      </c>
      <c r="BI72" s="37">
        <v>180</v>
      </c>
      <c r="BJ72" s="37">
        <v>77.95</v>
      </c>
      <c r="BK72" s="37">
        <v>78</v>
      </c>
    </row>
    <row r="73" spans="1:63">
      <c r="A73" s="37">
        <v>335</v>
      </c>
      <c r="B73" s="37">
        <v>86.4</v>
      </c>
      <c r="C73" s="37">
        <v>86.12</v>
      </c>
      <c r="D73" s="37">
        <v>170</v>
      </c>
      <c r="E73" s="37">
        <v>78.599999999999994</v>
      </c>
      <c r="F73" s="37">
        <v>78.3</v>
      </c>
      <c r="G73" s="37">
        <v>170</v>
      </c>
      <c r="H73" s="37">
        <v>79.08</v>
      </c>
      <c r="I73" s="37">
        <v>79.28</v>
      </c>
      <c r="J73" s="37">
        <v>170</v>
      </c>
      <c r="K73" s="37">
        <v>79.73</v>
      </c>
      <c r="L73" s="37">
        <v>80.040000000000006</v>
      </c>
      <c r="M73" s="37">
        <v>170</v>
      </c>
      <c r="N73" s="37">
        <v>79.91</v>
      </c>
      <c r="O73" s="37">
        <v>79.72</v>
      </c>
      <c r="P73" s="37">
        <v>170</v>
      </c>
      <c r="Q73" s="37">
        <v>79.37</v>
      </c>
      <c r="R73" s="37">
        <v>79.22</v>
      </c>
      <c r="S73" s="37">
        <v>170</v>
      </c>
      <c r="T73" s="37">
        <v>78.650000000000006</v>
      </c>
      <c r="U73" s="37">
        <v>78.400000000000006</v>
      </c>
      <c r="V73" s="37">
        <v>335</v>
      </c>
      <c r="W73" s="37">
        <v>85.83</v>
      </c>
      <c r="X73" s="37">
        <v>85.93</v>
      </c>
      <c r="Y73" s="37">
        <v>170</v>
      </c>
      <c r="Z73" s="37">
        <v>78.02</v>
      </c>
      <c r="AA73" s="37">
        <v>77.599999999999994</v>
      </c>
      <c r="AB73" s="37">
        <v>170</v>
      </c>
      <c r="AC73" s="37">
        <v>78.2</v>
      </c>
      <c r="AD73" s="37">
        <v>77.989999999999995</v>
      </c>
      <c r="AE73" s="37">
        <v>170</v>
      </c>
      <c r="AF73" s="37">
        <v>78.959999999999994</v>
      </c>
      <c r="AG73" s="37">
        <v>78.66</v>
      </c>
      <c r="AH73" s="37">
        <v>170</v>
      </c>
      <c r="AI73" s="37">
        <v>79.42</v>
      </c>
      <c r="AJ73" s="37">
        <v>78.760000000000005</v>
      </c>
      <c r="AK73" s="37">
        <v>170</v>
      </c>
      <c r="AL73" s="37">
        <v>78.95</v>
      </c>
      <c r="AM73" s="37">
        <v>78.91</v>
      </c>
      <c r="AN73" s="37">
        <v>170</v>
      </c>
      <c r="AO73" s="37">
        <v>78.239999999999995</v>
      </c>
      <c r="AP73" s="37">
        <v>78.13</v>
      </c>
      <c r="AQ73" s="37">
        <v>335</v>
      </c>
      <c r="AR73" s="37">
        <v>85.76</v>
      </c>
      <c r="AS73" s="37">
        <v>85.77</v>
      </c>
      <c r="AT73" s="37">
        <v>170</v>
      </c>
      <c r="AU73" s="37">
        <v>77.760000000000005</v>
      </c>
      <c r="AV73" s="37">
        <v>77.28</v>
      </c>
      <c r="AW73" s="37">
        <v>170</v>
      </c>
      <c r="AX73" s="37">
        <v>77.930000000000007</v>
      </c>
      <c r="AY73" s="37">
        <v>77.44</v>
      </c>
      <c r="AZ73" s="37">
        <v>170</v>
      </c>
      <c r="BA73" s="37">
        <v>78.73</v>
      </c>
      <c r="BB73" s="37">
        <v>78.209999999999994</v>
      </c>
      <c r="BC73" s="37">
        <v>170</v>
      </c>
      <c r="BD73" s="37">
        <v>79.180000000000007</v>
      </c>
      <c r="BE73" s="37">
        <v>78.209999999999994</v>
      </c>
      <c r="BF73" s="37">
        <v>170</v>
      </c>
      <c r="BG73" s="37">
        <v>78.680000000000007</v>
      </c>
      <c r="BH73" s="37">
        <v>78.75</v>
      </c>
      <c r="BI73" s="37">
        <v>170</v>
      </c>
      <c r="BJ73" s="37">
        <v>77.98</v>
      </c>
      <c r="BK73" s="37">
        <v>78.02</v>
      </c>
    </row>
    <row r="74" spans="1:63">
      <c r="A74" s="37">
        <v>315</v>
      </c>
      <c r="B74" s="37">
        <v>86.19</v>
      </c>
      <c r="C74" s="37">
        <v>85.9</v>
      </c>
      <c r="D74" s="37">
        <v>160</v>
      </c>
      <c r="E74" s="37">
        <v>78.400000000000006</v>
      </c>
      <c r="F74" s="37">
        <v>78.069999999999993</v>
      </c>
      <c r="G74" s="37">
        <v>160</v>
      </c>
      <c r="H74" s="37">
        <v>78.89</v>
      </c>
      <c r="I74" s="37">
        <v>79.06</v>
      </c>
      <c r="J74" s="37">
        <v>160</v>
      </c>
      <c r="K74" s="37">
        <v>79.56</v>
      </c>
      <c r="L74" s="37">
        <v>79.84</v>
      </c>
      <c r="M74" s="37">
        <v>160</v>
      </c>
      <c r="N74" s="37">
        <v>79.75</v>
      </c>
      <c r="O74" s="37">
        <v>79.52</v>
      </c>
      <c r="P74" s="37">
        <v>160</v>
      </c>
      <c r="Q74" s="37">
        <v>79.2</v>
      </c>
      <c r="R74" s="37">
        <v>79.02</v>
      </c>
      <c r="S74" s="37">
        <v>160</v>
      </c>
      <c r="T74" s="37">
        <v>78.459999999999994</v>
      </c>
      <c r="U74" s="37">
        <v>78.17</v>
      </c>
      <c r="V74" s="37">
        <v>315</v>
      </c>
      <c r="W74" s="37">
        <v>85.56</v>
      </c>
      <c r="X74" s="37">
        <v>85.67</v>
      </c>
      <c r="Y74" s="37">
        <v>160</v>
      </c>
      <c r="Z74" s="37">
        <v>77.86</v>
      </c>
      <c r="AA74" s="37">
        <v>77.41</v>
      </c>
      <c r="AB74" s="37">
        <v>160</v>
      </c>
      <c r="AC74" s="37">
        <v>78.06</v>
      </c>
      <c r="AD74" s="37">
        <v>77.81</v>
      </c>
      <c r="AE74" s="37">
        <v>160</v>
      </c>
      <c r="AF74" s="37">
        <v>78.83</v>
      </c>
      <c r="AG74" s="37">
        <v>78.5</v>
      </c>
      <c r="AH74" s="37">
        <v>160</v>
      </c>
      <c r="AI74" s="37">
        <v>79.290000000000006</v>
      </c>
      <c r="AJ74" s="37">
        <v>78.59</v>
      </c>
      <c r="AK74" s="37">
        <v>160</v>
      </c>
      <c r="AL74" s="37">
        <v>78.81</v>
      </c>
      <c r="AM74" s="37">
        <v>78.75</v>
      </c>
      <c r="AN74" s="37">
        <v>160</v>
      </c>
      <c r="AO74" s="37">
        <v>78.08</v>
      </c>
      <c r="AP74" s="37">
        <v>77.94</v>
      </c>
      <c r="AQ74" s="37">
        <v>315</v>
      </c>
      <c r="AR74" s="37">
        <v>85.51</v>
      </c>
      <c r="AS74" s="37">
        <v>85.55</v>
      </c>
      <c r="AT74" s="37">
        <v>160</v>
      </c>
      <c r="AU74" s="37">
        <v>77.58</v>
      </c>
      <c r="AV74" s="37">
        <v>77.099999999999994</v>
      </c>
      <c r="AW74" s="37">
        <v>160</v>
      </c>
      <c r="AX74" s="37">
        <v>77.77</v>
      </c>
      <c r="AY74" s="37">
        <v>77.27</v>
      </c>
      <c r="AZ74" s="37">
        <v>160</v>
      </c>
      <c r="BA74" s="37">
        <v>78.569999999999993</v>
      </c>
      <c r="BB74" s="37">
        <v>78.06</v>
      </c>
      <c r="BC74" s="37">
        <v>160</v>
      </c>
      <c r="BD74" s="37">
        <v>79.03</v>
      </c>
      <c r="BE74" s="37">
        <v>78.040000000000006</v>
      </c>
      <c r="BF74" s="37">
        <v>160</v>
      </c>
      <c r="BG74" s="37">
        <v>78.52</v>
      </c>
      <c r="BH74" s="37">
        <v>78.59</v>
      </c>
      <c r="BI74" s="37">
        <v>160</v>
      </c>
      <c r="BJ74" s="37">
        <v>77.81</v>
      </c>
      <c r="BK74" s="37">
        <v>77.84</v>
      </c>
    </row>
    <row r="75" spans="1:63">
      <c r="A75" s="37">
        <v>300</v>
      </c>
      <c r="B75" s="37">
        <v>85.7</v>
      </c>
      <c r="C75" s="37">
        <v>85.4</v>
      </c>
      <c r="D75" s="37">
        <v>150</v>
      </c>
      <c r="E75" s="37">
        <v>78.099999999999994</v>
      </c>
      <c r="F75" s="37">
        <v>77.75</v>
      </c>
      <c r="G75" s="37">
        <v>150</v>
      </c>
      <c r="H75" s="37">
        <v>78.569999999999993</v>
      </c>
      <c r="I75" s="37">
        <v>78.709999999999994</v>
      </c>
      <c r="J75" s="37">
        <v>150</v>
      </c>
      <c r="K75" s="37">
        <v>79.22</v>
      </c>
      <c r="L75" s="37">
        <v>79.48</v>
      </c>
      <c r="M75" s="37">
        <v>150</v>
      </c>
      <c r="N75" s="37">
        <v>79.42</v>
      </c>
      <c r="O75" s="37">
        <v>79.150000000000006</v>
      </c>
      <c r="P75" s="37">
        <v>150</v>
      </c>
      <c r="Q75" s="37">
        <v>78.900000000000006</v>
      </c>
      <c r="R75" s="37">
        <v>78.7</v>
      </c>
      <c r="S75" s="37">
        <v>150</v>
      </c>
      <c r="T75" s="37">
        <v>78.180000000000007</v>
      </c>
      <c r="U75" s="37">
        <v>77.86</v>
      </c>
      <c r="V75" s="37">
        <v>300</v>
      </c>
      <c r="W75" s="37">
        <v>85.01</v>
      </c>
      <c r="X75" s="37">
        <v>85.13</v>
      </c>
      <c r="Y75" s="37">
        <v>150</v>
      </c>
      <c r="Z75" s="37">
        <v>77.47</v>
      </c>
      <c r="AA75" s="37">
        <v>77</v>
      </c>
      <c r="AB75" s="37">
        <v>150</v>
      </c>
      <c r="AC75" s="37">
        <v>77.680000000000007</v>
      </c>
      <c r="AD75" s="37">
        <v>77.400000000000006</v>
      </c>
      <c r="AE75" s="37">
        <v>150</v>
      </c>
      <c r="AF75" s="37">
        <v>78.430000000000007</v>
      </c>
      <c r="AG75" s="37">
        <v>78.08</v>
      </c>
      <c r="AH75" s="37">
        <v>150</v>
      </c>
      <c r="AI75" s="37">
        <v>78.87</v>
      </c>
      <c r="AJ75" s="37">
        <v>78.14</v>
      </c>
      <c r="AK75" s="37">
        <v>150</v>
      </c>
      <c r="AL75" s="37">
        <v>78.38</v>
      </c>
      <c r="AM75" s="37">
        <v>78.31</v>
      </c>
      <c r="AN75" s="37">
        <v>150</v>
      </c>
      <c r="AO75" s="37">
        <v>77.67</v>
      </c>
      <c r="AP75" s="37">
        <v>77.510000000000005</v>
      </c>
      <c r="AQ75" s="37">
        <v>300</v>
      </c>
      <c r="AR75" s="37">
        <v>84.98</v>
      </c>
      <c r="AS75" s="37">
        <v>85.04</v>
      </c>
      <c r="AT75" s="37">
        <v>150</v>
      </c>
      <c r="AU75" s="37">
        <v>77.209999999999994</v>
      </c>
      <c r="AV75" s="37">
        <v>76.73</v>
      </c>
      <c r="AW75" s="37">
        <v>150</v>
      </c>
      <c r="AX75" s="37">
        <v>77.400000000000006</v>
      </c>
      <c r="AY75" s="37">
        <v>76.900000000000006</v>
      </c>
      <c r="AZ75" s="37">
        <v>150</v>
      </c>
      <c r="BA75" s="37">
        <v>78.180000000000007</v>
      </c>
      <c r="BB75" s="37">
        <v>77.66</v>
      </c>
      <c r="BC75" s="37">
        <v>150</v>
      </c>
      <c r="BD75" s="37">
        <v>78.62</v>
      </c>
      <c r="BE75" s="37">
        <v>77.61</v>
      </c>
      <c r="BF75" s="37">
        <v>150</v>
      </c>
      <c r="BG75" s="37">
        <v>78.11</v>
      </c>
      <c r="BH75" s="37">
        <v>78.17</v>
      </c>
      <c r="BI75" s="37">
        <v>150</v>
      </c>
      <c r="BJ75" s="37">
        <v>77.42</v>
      </c>
      <c r="BK75" s="37">
        <v>77.430000000000007</v>
      </c>
    </row>
    <row r="76" spans="1:63">
      <c r="A76" s="37">
        <v>280</v>
      </c>
      <c r="B76" s="37">
        <v>84.92</v>
      </c>
      <c r="C76" s="37">
        <v>84.61</v>
      </c>
      <c r="D76" s="37">
        <v>140</v>
      </c>
      <c r="E76" s="37">
        <v>77.849999999999994</v>
      </c>
      <c r="F76" s="37">
        <v>77.510000000000005</v>
      </c>
      <c r="G76" s="37">
        <v>140</v>
      </c>
      <c r="H76" s="37">
        <v>78.260000000000005</v>
      </c>
      <c r="I76" s="37">
        <v>78.400000000000006</v>
      </c>
      <c r="J76" s="37">
        <v>140</v>
      </c>
      <c r="K76" s="37">
        <v>78.89</v>
      </c>
      <c r="L76" s="37">
        <v>79.150000000000006</v>
      </c>
      <c r="M76" s="37">
        <v>140</v>
      </c>
      <c r="N76" s="37">
        <v>79.099999999999994</v>
      </c>
      <c r="O76" s="37">
        <v>78.819999999999993</v>
      </c>
      <c r="P76" s="37">
        <v>140</v>
      </c>
      <c r="Q76" s="37">
        <v>78.63</v>
      </c>
      <c r="R76" s="37">
        <v>78.44</v>
      </c>
      <c r="S76" s="37">
        <v>140</v>
      </c>
      <c r="T76" s="37">
        <v>77.94</v>
      </c>
      <c r="U76" s="37">
        <v>77.63</v>
      </c>
      <c r="V76" s="37">
        <v>280</v>
      </c>
      <c r="W76" s="37">
        <v>84.22</v>
      </c>
      <c r="X76" s="37">
        <v>84.36</v>
      </c>
      <c r="Y76" s="37">
        <v>140</v>
      </c>
      <c r="Z76" s="37">
        <v>77.06</v>
      </c>
      <c r="AA76" s="37">
        <v>76.59</v>
      </c>
      <c r="AB76" s="37">
        <v>140</v>
      </c>
      <c r="AC76" s="37">
        <v>77.260000000000005</v>
      </c>
      <c r="AD76" s="37">
        <v>76.97</v>
      </c>
      <c r="AE76" s="37">
        <v>140</v>
      </c>
      <c r="AF76" s="37">
        <v>77.97</v>
      </c>
      <c r="AG76" s="37">
        <v>77.61</v>
      </c>
      <c r="AH76" s="37">
        <v>140</v>
      </c>
      <c r="AI76" s="37">
        <v>78.37</v>
      </c>
      <c r="AJ76" s="37">
        <v>77.62</v>
      </c>
      <c r="AK76" s="37">
        <v>140</v>
      </c>
      <c r="AL76" s="37">
        <v>77.88</v>
      </c>
      <c r="AM76" s="37">
        <v>77.81</v>
      </c>
      <c r="AN76" s="37">
        <v>140</v>
      </c>
      <c r="AO76" s="37">
        <v>77.209999999999994</v>
      </c>
      <c r="AP76" s="37">
        <v>77.06</v>
      </c>
      <c r="AQ76" s="37">
        <v>280</v>
      </c>
      <c r="AR76" s="37">
        <v>84.21</v>
      </c>
      <c r="AS76" s="37">
        <v>84.27</v>
      </c>
      <c r="AT76" s="37">
        <v>140</v>
      </c>
      <c r="AU76" s="37">
        <v>76.88</v>
      </c>
      <c r="AV76" s="37">
        <v>76.37</v>
      </c>
      <c r="AW76" s="37">
        <v>140</v>
      </c>
      <c r="AX76" s="37">
        <v>77.05</v>
      </c>
      <c r="AY76" s="37">
        <v>76.53</v>
      </c>
      <c r="AZ76" s="37">
        <v>140</v>
      </c>
      <c r="BA76" s="37">
        <v>77.790000000000006</v>
      </c>
      <c r="BB76" s="37">
        <v>77.25</v>
      </c>
      <c r="BC76" s="37">
        <v>140</v>
      </c>
      <c r="BD76" s="37">
        <v>78.19</v>
      </c>
      <c r="BE76" s="37">
        <v>77.150000000000006</v>
      </c>
      <c r="BF76" s="37">
        <v>140</v>
      </c>
      <c r="BG76" s="37">
        <v>77.69</v>
      </c>
      <c r="BH76" s="37">
        <v>77.73</v>
      </c>
      <c r="BI76" s="37">
        <v>140</v>
      </c>
      <c r="BJ76" s="37">
        <v>77.040000000000006</v>
      </c>
      <c r="BK76" s="37">
        <v>77.040000000000006</v>
      </c>
    </row>
    <row r="77" spans="1:63">
      <c r="A77" s="37">
        <v>265</v>
      </c>
      <c r="B77" s="37">
        <v>83.95</v>
      </c>
      <c r="C77" s="37">
        <v>83.67</v>
      </c>
      <c r="D77" s="37">
        <v>132</v>
      </c>
      <c r="E77" s="37">
        <v>77.739999999999995</v>
      </c>
      <c r="F77" s="37">
        <v>77.430000000000007</v>
      </c>
      <c r="G77" s="37">
        <v>132</v>
      </c>
      <c r="H77" s="37">
        <v>78.09</v>
      </c>
      <c r="I77" s="37">
        <v>78.260000000000005</v>
      </c>
      <c r="J77" s="37">
        <v>132</v>
      </c>
      <c r="K77" s="37">
        <v>78.7</v>
      </c>
      <c r="L77" s="37">
        <v>78.98</v>
      </c>
      <c r="M77" s="37">
        <v>132</v>
      </c>
      <c r="N77" s="37">
        <v>78.92</v>
      </c>
      <c r="O77" s="37">
        <v>78.66</v>
      </c>
      <c r="P77" s="37">
        <v>132</v>
      </c>
      <c r="Q77" s="37">
        <v>78.489999999999995</v>
      </c>
      <c r="R77" s="37">
        <v>78.34</v>
      </c>
      <c r="S77" s="37">
        <v>132</v>
      </c>
      <c r="T77" s="37">
        <v>77.84</v>
      </c>
      <c r="U77" s="37">
        <v>77.569999999999993</v>
      </c>
      <c r="V77" s="37">
        <v>265</v>
      </c>
      <c r="W77" s="37">
        <v>83.33</v>
      </c>
      <c r="X77" s="37">
        <v>83.47</v>
      </c>
      <c r="Y77" s="37">
        <v>132</v>
      </c>
      <c r="Z77" s="37">
        <v>76.849999999999994</v>
      </c>
      <c r="AA77" s="37">
        <v>76.430000000000007</v>
      </c>
      <c r="AB77" s="37">
        <v>132</v>
      </c>
      <c r="AC77" s="37">
        <v>77.03</v>
      </c>
      <c r="AD77" s="37">
        <v>76.8</v>
      </c>
      <c r="AE77" s="37">
        <v>132</v>
      </c>
      <c r="AF77" s="37">
        <v>77.709999999999994</v>
      </c>
      <c r="AG77" s="37">
        <v>77.400000000000006</v>
      </c>
      <c r="AH77" s="37">
        <v>132</v>
      </c>
      <c r="AI77" s="37">
        <v>78.08</v>
      </c>
      <c r="AJ77" s="37">
        <v>77.37</v>
      </c>
      <c r="AK77" s="37">
        <v>132</v>
      </c>
      <c r="AL77" s="37">
        <v>77.599999999999994</v>
      </c>
      <c r="AM77" s="37">
        <v>77.58</v>
      </c>
      <c r="AN77" s="37">
        <v>132</v>
      </c>
      <c r="AO77" s="37">
        <v>76.97</v>
      </c>
      <c r="AP77" s="37">
        <v>76.87</v>
      </c>
      <c r="AQ77" s="37">
        <v>265</v>
      </c>
      <c r="AR77" s="37">
        <v>83.33</v>
      </c>
      <c r="AS77" s="37">
        <v>83.36</v>
      </c>
      <c r="AT77" s="37">
        <v>132</v>
      </c>
      <c r="AU77" s="37">
        <v>76.78</v>
      </c>
      <c r="AV77" s="37">
        <v>76.23</v>
      </c>
      <c r="AW77" s="37">
        <v>132</v>
      </c>
      <c r="AX77" s="37">
        <v>76.92</v>
      </c>
      <c r="AY77" s="37">
        <v>76.36</v>
      </c>
      <c r="AZ77" s="37">
        <v>132</v>
      </c>
      <c r="BA77" s="37">
        <v>77.64</v>
      </c>
      <c r="BB77" s="37">
        <v>77.06</v>
      </c>
      <c r="BC77" s="37">
        <v>132</v>
      </c>
      <c r="BD77" s="37">
        <v>78.010000000000005</v>
      </c>
      <c r="BE77" s="37">
        <v>76.94</v>
      </c>
      <c r="BF77" s="37">
        <v>132</v>
      </c>
      <c r="BG77" s="37">
        <v>77.52</v>
      </c>
      <c r="BH77" s="37">
        <v>77.55</v>
      </c>
      <c r="BI77" s="37">
        <v>132</v>
      </c>
      <c r="BJ77" s="37">
        <v>76.91</v>
      </c>
      <c r="BK77" s="37">
        <v>76.88</v>
      </c>
    </row>
    <row r="78" spans="1:63">
      <c r="A78" s="37">
        <v>250</v>
      </c>
      <c r="B78" s="37">
        <v>83.03</v>
      </c>
      <c r="C78" s="37">
        <v>82.76</v>
      </c>
      <c r="D78" s="37">
        <v>125</v>
      </c>
      <c r="E78" s="37">
        <v>77.650000000000006</v>
      </c>
      <c r="F78" s="37">
        <v>77.38</v>
      </c>
      <c r="G78" s="37">
        <v>125</v>
      </c>
      <c r="H78" s="37">
        <v>77.98</v>
      </c>
      <c r="I78" s="37">
        <v>78.19</v>
      </c>
      <c r="J78" s="37">
        <v>125</v>
      </c>
      <c r="K78" s="37">
        <v>78.59</v>
      </c>
      <c r="L78" s="37">
        <v>78.91</v>
      </c>
      <c r="M78" s="37">
        <v>125</v>
      </c>
      <c r="N78" s="37">
        <v>78.83</v>
      </c>
      <c r="O78" s="37">
        <v>78.599999999999994</v>
      </c>
      <c r="P78" s="37">
        <v>125</v>
      </c>
      <c r="Q78" s="37">
        <v>78.42</v>
      </c>
      <c r="R78" s="37">
        <v>78.31</v>
      </c>
      <c r="S78" s="37">
        <v>125</v>
      </c>
      <c r="T78" s="37">
        <v>77.77</v>
      </c>
      <c r="U78" s="37">
        <v>77.540000000000006</v>
      </c>
      <c r="V78" s="37">
        <v>250</v>
      </c>
      <c r="W78" s="37">
        <v>82.51</v>
      </c>
      <c r="X78" s="37">
        <v>82.64</v>
      </c>
      <c r="Y78" s="37">
        <v>125</v>
      </c>
      <c r="Z78" s="37">
        <v>76.86</v>
      </c>
      <c r="AA78" s="37">
        <v>76.5</v>
      </c>
      <c r="AB78" s="37">
        <v>125</v>
      </c>
      <c r="AC78" s="37">
        <v>77.02</v>
      </c>
      <c r="AD78" s="37">
        <v>76.849999999999994</v>
      </c>
      <c r="AE78" s="37">
        <v>125</v>
      </c>
      <c r="AF78" s="37">
        <v>77.7</v>
      </c>
      <c r="AG78" s="37">
        <v>77.45</v>
      </c>
      <c r="AH78" s="37">
        <v>125</v>
      </c>
      <c r="AI78" s="37">
        <v>78.069999999999993</v>
      </c>
      <c r="AJ78" s="37">
        <v>77.400000000000006</v>
      </c>
      <c r="AK78" s="37">
        <v>125</v>
      </c>
      <c r="AL78" s="37">
        <v>77.599999999999994</v>
      </c>
      <c r="AM78" s="37">
        <v>77.62</v>
      </c>
      <c r="AN78" s="37">
        <v>125</v>
      </c>
      <c r="AO78" s="37">
        <v>76.97</v>
      </c>
      <c r="AP78" s="37">
        <v>76.92</v>
      </c>
      <c r="AQ78" s="37">
        <v>250</v>
      </c>
      <c r="AR78" s="37">
        <v>82.53</v>
      </c>
      <c r="AS78" s="37">
        <v>82.54</v>
      </c>
      <c r="AT78" s="37">
        <v>125</v>
      </c>
      <c r="AU78" s="37">
        <v>76.819999999999993</v>
      </c>
      <c r="AV78" s="37">
        <v>76.239999999999995</v>
      </c>
      <c r="AW78" s="37">
        <v>125</v>
      </c>
      <c r="AX78" s="37">
        <v>76.959999999999994</v>
      </c>
      <c r="AY78" s="37">
        <v>76.349999999999994</v>
      </c>
      <c r="AZ78" s="37">
        <v>125</v>
      </c>
      <c r="BA78" s="37">
        <v>77.680000000000007</v>
      </c>
      <c r="BB78" s="37">
        <v>77.05</v>
      </c>
      <c r="BC78" s="37">
        <v>125</v>
      </c>
      <c r="BD78" s="37">
        <v>78.05</v>
      </c>
      <c r="BE78" s="37">
        <v>76.94</v>
      </c>
      <c r="BF78" s="37">
        <v>125</v>
      </c>
      <c r="BG78" s="37">
        <v>77.55</v>
      </c>
      <c r="BH78" s="37">
        <v>77.56</v>
      </c>
      <c r="BI78" s="37">
        <v>125</v>
      </c>
      <c r="BJ78" s="37">
        <v>76.95</v>
      </c>
      <c r="BK78" s="37">
        <v>76.900000000000006</v>
      </c>
    </row>
    <row r="79" spans="1:63">
      <c r="A79" s="37">
        <v>236</v>
      </c>
      <c r="B79" s="37">
        <v>82.36</v>
      </c>
      <c r="C79" s="37">
        <v>82.09</v>
      </c>
      <c r="D79" s="37">
        <v>118</v>
      </c>
      <c r="E79" s="37">
        <v>77.45</v>
      </c>
      <c r="F79" s="37">
        <v>77.19</v>
      </c>
      <c r="G79" s="37">
        <v>118</v>
      </c>
      <c r="H79" s="37">
        <v>77.78</v>
      </c>
      <c r="I79" s="37">
        <v>77.989999999999995</v>
      </c>
      <c r="J79" s="37">
        <v>118</v>
      </c>
      <c r="K79" s="37">
        <v>78.41</v>
      </c>
      <c r="L79" s="37">
        <v>78.73</v>
      </c>
      <c r="M79" s="37">
        <v>118</v>
      </c>
      <c r="N79" s="37">
        <v>78.66</v>
      </c>
      <c r="O79" s="37">
        <v>78.41</v>
      </c>
      <c r="P79" s="37">
        <v>118</v>
      </c>
      <c r="Q79" s="37">
        <v>78.239999999999995</v>
      </c>
      <c r="R79" s="37">
        <v>78.13</v>
      </c>
      <c r="S79" s="37">
        <v>118</v>
      </c>
      <c r="T79" s="37">
        <v>77.569999999999993</v>
      </c>
      <c r="U79" s="37">
        <v>77.349999999999994</v>
      </c>
      <c r="V79" s="37">
        <v>236</v>
      </c>
      <c r="W79" s="37">
        <v>81.900000000000006</v>
      </c>
      <c r="X79" s="37">
        <v>82.03</v>
      </c>
      <c r="Y79" s="37">
        <v>118</v>
      </c>
      <c r="Z79" s="37">
        <v>76.86</v>
      </c>
      <c r="AA79" s="37">
        <v>76.459999999999994</v>
      </c>
      <c r="AB79" s="37">
        <v>118</v>
      </c>
      <c r="AC79" s="37">
        <v>77.010000000000005</v>
      </c>
      <c r="AD79" s="37">
        <v>76.81</v>
      </c>
      <c r="AE79" s="37">
        <v>118</v>
      </c>
      <c r="AF79" s="37">
        <v>77.709999999999994</v>
      </c>
      <c r="AG79" s="37">
        <v>77.430000000000007</v>
      </c>
      <c r="AH79" s="37">
        <v>118</v>
      </c>
      <c r="AI79" s="37">
        <v>78.09</v>
      </c>
      <c r="AJ79" s="37">
        <v>77.38</v>
      </c>
      <c r="AK79" s="37">
        <v>118</v>
      </c>
      <c r="AL79" s="37">
        <v>77.599999999999994</v>
      </c>
      <c r="AM79" s="37">
        <v>77.61</v>
      </c>
      <c r="AN79" s="37">
        <v>118</v>
      </c>
      <c r="AO79" s="37">
        <v>76.97</v>
      </c>
      <c r="AP79" s="37">
        <v>76.88</v>
      </c>
      <c r="AQ79" s="37">
        <v>236</v>
      </c>
      <c r="AR79" s="37">
        <v>81.96</v>
      </c>
      <c r="AS79" s="37">
        <v>81.98</v>
      </c>
      <c r="AT79" s="37">
        <v>118</v>
      </c>
      <c r="AU79" s="37">
        <v>76.77</v>
      </c>
      <c r="AV79" s="37">
        <v>76.16</v>
      </c>
      <c r="AW79" s="37">
        <v>118</v>
      </c>
      <c r="AX79" s="37">
        <v>76.92</v>
      </c>
      <c r="AY79" s="37">
        <v>76.27</v>
      </c>
      <c r="AZ79" s="37">
        <v>118</v>
      </c>
      <c r="BA79" s="37">
        <v>77.64</v>
      </c>
      <c r="BB79" s="37">
        <v>76.98</v>
      </c>
      <c r="BC79" s="37">
        <v>118</v>
      </c>
      <c r="BD79" s="37">
        <v>78.02</v>
      </c>
      <c r="BE79" s="37">
        <v>76.86</v>
      </c>
      <c r="BF79" s="37">
        <v>118</v>
      </c>
      <c r="BG79" s="37">
        <v>77.5</v>
      </c>
      <c r="BH79" s="37">
        <v>77.489999999999995</v>
      </c>
      <c r="BI79" s="37">
        <v>118</v>
      </c>
      <c r="BJ79" s="37">
        <v>76.88</v>
      </c>
      <c r="BK79" s="37">
        <v>76.819999999999993</v>
      </c>
    </row>
    <row r="80" spans="1:63">
      <c r="A80" s="37">
        <v>224</v>
      </c>
      <c r="B80" s="37">
        <v>82</v>
      </c>
      <c r="C80" s="37">
        <v>81.739999999999995</v>
      </c>
      <c r="D80" s="37">
        <v>112</v>
      </c>
      <c r="E80" s="37">
        <v>77</v>
      </c>
      <c r="F80" s="37">
        <v>76.67</v>
      </c>
      <c r="G80" s="37">
        <v>112</v>
      </c>
      <c r="H80" s="37">
        <v>77.33</v>
      </c>
      <c r="I80" s="37">
        <v>77.48</v>
      </c>
      <c r="J80" s="37">
        <v>112</v>
      </c>
      <c r="K80" s="37">
        <v>77.98</v>
      </c>
      <c r="L80" s="37">
        <v>78.23</v>
      </c>
      <c r="M80" s="37">
        <v>112</v>
      </c>
      <c r="N80" s="37">
        <v>78.23</v>
      </c>
      <c r="O80" s="37">
        <v>77.900000000000006</v>
      </c>
      <c r="P80" s="37">
        <v>112</v>
      </c>
      <c r="Q80" s="37">
        <v>77.78</v>
      </c>
      <c r="R80" s="37">
        <v>77.61</v>
      </c>
      <c r="S80" s="37">
        <v>112</v>
      </c>
      <c r="T80" s="37">
        <v>77.11</v>
      </c>
      <c r="U80" s="37">
        <v>76.819999999999993</v>
      </c>
      <c r="V80" s="37">
        <v>224</v>
      </c>
      <c r="W80" s="37">
        <v>81.53</v>
      </c>
      <c r="X80" s="37">
        <v>81.680000000000007</v>
      </c>
      <c r="Y80" s="37">
        <v>112</v>
      </c>
      <c r="Z80" s="37">
        <v>76.569999999999993</v>
      </c>
      <c r="AA80" s="37">
        <v>76.05</v>
      </c>
      <c r="AB80" s="37">
        <v>112</v>
      </c>
      <c r="AC80" s="37">
        <v>76.73</v>
      </c>
      <c r="AD80" s="37">
        <v>76.400000000000006</v>
      </c>
      <c r="AE80" s="37">
        <v>112</v>
      </c>
      <c r="AF80" s="37">
        <v>77.430000000000007</v>
      </c>
      <c r="AG80" s="37">
        <v>77.05</v>
      </c>
      <c r="AH80" s="37">
        <v>112</v>
      </c>
      <c r="AI80" s="37">
        <v>77.81</v>
      </c>
      <c r="AJ80" s="37">
        <v>77</v>
      </c>
      <c r="AK80" s="37">
        <v>112</v>
      </c>
      <c r="AL80" s="37">
        <v>77.3</v>
      </c>
      <c r="AM80" s="37">
        <v>77.22</v>
      </c>
      <c r="AN80" s="37">
        <v>112</v>
      </c>
      <c r="AO80" s="37">
        <v>76.66</v>
      </c>
      <c r="AP80" s="37">
        <v>76.47</v>
      </c>
      <c r="AQ80" s="37">
        <v>224</v>
      </c>
      <c r="AR80" s="37">
        <v>81.650000000000006</v>
      </c>
      <c r="AS80" s="37">
        <v>81.680000000000007</v>
      </c>
      <c r="AT80" s="37">
        <v>112</v>
      </c>
      <c r="AU80" s="37">
        <v>76.400000000000006</v>
      </c>
      <c r="AV80" s="37">
        <v>75.78</v>
      </c>
      <c r="AW80" s="37">
        <v>112</v>
      </c>
      <c r="AX80" s="37">
        <v>76.56</v>
      </c>
      <c r="AY80" s="37">
        <v>75.900000000000006</v>
      </c>
      <c r="AZ80" s="37">
        <v>112</v>
      </c>
      <c r="BA80" s="37">
        <v>77.290000000000006</v>
      </c>
      <c r="BB80" s="37">
        <v>76.59</v>
      </c>
      <c r="BC80" s="37">
        <v>112</v>
      </c>
      <c r="BD80" s="37">
        <v>77.650000000000006</v>
      </c>
      <c r="BE80" s="37">
        <v>76.45</v>
      </c>
      <c r="BF80" s="37">
        <v>112</v>
      </c>
      <c r="BG80" s="37">
        <v>77.11</v>
      </c>
      <c r="BH80" s="37">
        <v>77.069999999999993</v>
      </c>
      <c r="BI80" s="37">
        <v>112</v>
      </c>
      <c r="BJ80" s="37">
        <v>76.489999999999995</v>
      </c>
      <c r="BK80" s="37">
        <v>76.400000000000006</v>
      </c>
    </row>
    <row r="81" spans="1:63">
      <c r="A81" s="37">
        <v>212</v>
      </c>
      <c r="B81" s="37">
        <v>81.91</v>
      </c>
      <c r="C81" s="37">
        <v>81.680000000000007</v>
      </c>
      <c r="D81" s="37">
        <v>106</v>
      </c>
      <c r="E81" s="37">
        <v>76.260000000000005</v>
      </c>
      <c r="F81" s="37">
        <v>75.81</v>
      </c>
      <c r="G81" s="37">
        <v>106</v>
      </c>
      <c r="H81" s="37">
        <v>76.59</v>
      </c>
      <c r="I81" s="37">
        <v>76.62</v>
      </c>
      <c r="J81" s="37">
        <v>106</v>
      </c>
      <c r="K81" s="37">
        <v>77.239999999999995</v>
      </c>
      <c r="L81" s="37">
        <v>77.39</v>
      </c>
      <c r="M81" s="37">
        <v>106</v>
      </c>
      <c r="N81" s="37">
        <v>77.47</v>
      </c>
      <c r="O81" s="37">
        <v>77.040000000000006</v>
      </c>
      <c r="P81" s="37">
        <v>106</v>
      </c>
      <c r="Q81" s="37">
        <v>77.010000000000005</v>
      </c>
      <c r="R81" s="37">
        <v>76.75</v>
      </c>
      <c r="S81" s="37">
        <v>106</v>
      </c>
      <c r="T81" s="37">
        <v>76.349999999999994</v>
      </c>
      <c r="U81" s="37">
        <v>75.94</v>
      </c>
      <c r="V81" s="37">
        <v>212</v>
      </c>
      <c r="W81" s="37">
        <v>81.400000000000006</v>
      </c>
      <c r="X81" s="37">
        <v>81.569999999999993</v>
      </c>
      <c r="Y81" s="37">
        <v>106</v>
      </c>
      <c r="Z81" s="37">
        <v>75.91</v>
      </c>
      <c r="AA81" s="37">
        <v>75.25</v>
      </c>
      <c r="AB81" s="37">
        <v>106</v>
      </c>
      <c r="AC81" s="37">
        <v>76.08</v>
      </c>
      <c r="AD81" s="37">
        <v>75.62</v>
      </c>
      <c r="AE81" s="37">
        <v>106</v>
      </c>
      <c r="AF81" s="37">
        <v>76.760000000000005</v>
      </c>
      <c r="AG81" s="37">
        <v>76.27</v>
      </c>
      <c r="AH81" s="37">
        <v>106</v>
      </c>
      <c r="AI81" s="37">
        <v>77.12</v>
      </c>
      <c r="AJ81" s="37">
        <v>76.19</v>
      </c>
      <c r="AK81" s="37">
        <v>106</v>
      </c>
      <c r="AL81" s="37">
        <v>76.599999999999994</v>
      </c>
      <c r="AM81" s="37">
        <v>76.41</v>
      </c>
      <c r="AN81" s="37">
        <v>106</v>
      </c>
      <c r="AO81" s="37">
        <v>75.97</v>
      </c>
      <c r="AP81" s="37">
        <v>75.650000000000006</v>
      </c>
      <c r="AQ81" s="37">
        <v>212</v>
      </c>
      <c r="AR81" s="37">
        <v>81.53</v>
      </c>
      <c r="AS81" s="37">
        <v>81.59</v>
      </c>
      <c r="AT81" s="37">
        <v>106</v>
      </c>
      <c r="AU81" s="37">
        <v>75.69</v>
      </c>
      <c r="AV81" s="37">
        <v>75.05</v>
      </c>
      <c r="AW81" s="37">
        <v>106</v>
      </c>
      <c r="AX81" s="37">
        <v>75.86</v>
      </c>
      <c r="AY81" s="37">
        <v>75.180000000000007</v>
      </c>
      <c r="AZ81" s="37">
        <v>106</v>
      </c>
      <c r="BA81" s="37">
        <v>76.58</v>
      </c>
      <c r="BB81" s="37">
        <v>75.86</v>
      </c>
      <c r="BC81" s="37">
        <v>106</v>
      </c>
      <c r="BD81" s="37">
        <v>76.92</v>
      </c>
      <c r="BE81" s="37">
        <v>75.680000000000007</v>
      </c>
      <c r="BF81" s="37">
        <v>106</v>
      </c>
      <c r="BG81" s="37">
        <v>76.36</v>
      </c>
      <c r="BH81" s="37">
        <v>76.290000000000006</v>
      </c>
      <c r="BI81" s="37">
        <v>106</v>
      </c>
      <c r="BJ81" s="37">
        <v>75.75</v>
      </c>
      <c r="BK81" s="37">
        <v>75.63</v>
      </c>
    </row>
    <row r="82" spans="1:63">
      <c r="A82" s="37">
        <v>200</v>
      </c>
      <c r="B82" s="37">
        <v>81.97</v>
      </c>
      <c r="C82" s="37">
        <v>81.8</v>
      </c>
      <c r="D82" s="37">
        <v>100</v>
      </c>
      <c r="E82" s="37">
        <v>75.3</v>
      </c>
      <c r="F82" s="37">
        <v>74.75</v>
      </c>
      <c r="G82" s="37">
        <v>100</v>
      </c>
      <c r="H82" s="37">
        <v>75.599999999999994</v>
      </c>
      <c r="I82" s="37">
        <v>75.55</v>
      </c>
      <c r="J82" s="37">
        <v>100</v>
      </c>
      <c r="K82" s="37">
        <v>76.22</v>
      </c>
      <c r="L82" s="37">
        <v>76.33</v>
      </c>
      <c r="M82" s="37">
        <v>100</v>
      </c>
      <c r="N82" s="37">
        <v>76.44</v>
      </c>
      <c r="O82" s="37">
        <v>75.959999999999994</v>
      </c>
      <c r="P82" s="37">
        <v>100</v>
      </c>
      <c r="Q82" s="37">
        <v>75.989999999999995</v>
      </c>
      <c r="R82" s="37">
        <v>75.69</v>
      </c>
      <c r="S82" s="37">
        <v>100</v>
      </c>
      <c r="T82" s="37">
        <v>75.36</v>
      </c>
      <c r="U82" s="37">
        <v>74.88</v>
      </c>
      <c r="V82" s="37">
        <v>200</v>
      </c>
      <c r="W82" s="37">
        <v>81.459999999999994</v>
      </c>
      <c r="X82" s="37">
        <v>81.64</v>
      </c>
      <c r="Y82" s="37">
        <v>100</v>
      </c>
      <c r="Z82" s="37">
        <v>74.959999999999994</v>
      </c>
      <c r="AA82" s="37">
        <v>74.23</v>
      </c>
      <c r="AB82" s="37">
        <v>100</v>
      </c>
      <c r="AC82" s="37">
        <v>75.14</v>
      </c>
      <c r="AD82" s="37">
        <v>74.61</v>
      </c>
      <c r="AE82" s="37">
        <v>100</v>
      </c>
      <c r="AF82" s="37">
        <v>75.790000000000006</v>
      </c>
      <c r="AG82" s="37">
        <v>75.239999999999995</v>
      </c>
      <c r="AH82" s="37">
        <v>100</v>
      </c>
      <c r="AI82" s="37">
        <v>76.12</v>
      </c>
      <c r="AJ82" s="37">
        <v>75.12</v>
      </c>
      <c r="AK82" s="37">
        <v>100</v>
      </c>
      <c r="AL82" s="37">
        <v>75.58</v>
      </c>
      <c r="AM82" s="37">
        <v>75.33</v>
      </c>
      <c r="AN82" s="37">
        <v>100</v>
      </c>
      <c r="AO82" s="37">
        <v>74.98</v>
      </c>
      <c r="AP82" s="37">
        <v>74.58</v>
      </c>
      <c r="AQ82" s="37">
        <v>200</v>
      </c>
      <c r="AR82" s="37">
        <v>81.53</v>
      </c>
      <c r="AS82" s="37">
        <v>81.62</v>
      </c>
      <c r="AT82" s="37">
        <v>100</v>
      </c>
      <c r="AU82" s="37">
        <v>74.75</v>
      </c>
      <c r="AV82" s="37">
        <v>74.069999999999993</v>
      </c>
      <c r="AW82" s="37">
        <v>100</v>
      </c>
      <c r="AX82" s="37">
        <v>74.92</v>
      </c>
      <c r="AY82" s="37">
        <v>74.2</v>
      </c>
      <c r="AZ82" s="37">
        <v>100</v>
      </c>
      <c r="BA82" s="37">
        <v>75.61</v>
      </c>
      <c r="BB82" s="37">
        <v>74.88</v>
      </c>
      <c r="BC82" s="37">
        <v>100</v>
      </c>
      <c r="BD82" s="37">
        <v>75.94</v>
      </c>
      <c r="BE82" s="37">
        <v>74.66</v>
      </c>
      <c r="BF82" s="37">
        <v>100</v>
      </c>
      <c r="BG82" s="37">
        <v>75.36</v>
      </c>
      <c r="BH82" s="37">
        <v>75.27</v>
      </c>
      <c r="BI82" s="37">
        <v>100</v>
      </c>
      <c r="BJ82" s="37">
        <v>74.78</v>
      </c>
      <c r="BK82" s="37">
        <v>74.62</v>
      </c>
    </row>
    <row r="83" spans="1:63">
      <c r="A83" s="37">
        <v>190</v>
      </c>
      <c r="B83" s="37">
        <v>82.13</v>
      </c>
      <c r="C83" s="37">
        <v>82.04</v>
      </c>
      <c r="D83" s="37">
        <v>95</v>
      </c>
      <c r="E83" s="37">
        <v>74.27</v>
      </c>
      <c r="F83" s="37">
        <v>73.75</v>
      </c>
      <c r="G83" s="37">
        <v>95</v>
      </c>
      <c r="H83" s="37">
        <v>74.540000000000006</v>
      </c>
      <c r="I83" s="37">
        <v>74.5</v>
      </c>
      <c r="J83" s="37">
        <v>95</v>
      </c>
      <c r="K83" s="37">
        <v>75.099999999999994</v>
      </c>
      <c r="L83" s="37">
        <v>75.25</v>
      </c>
      <c r="M83" s="37">
        <v>95</v>
      </c>
      <c r="N83" s="37">
        <v>75.31</v>
      </c>
      <c r="O83" s="37">
        <v>74.87</v>
      </c>
      <c r="P83" s="37">
        <v>95</v>
      </c>
      <c r="Q83" s="37">
        <v>74.88</v>
      </c>
      <c r="R83" s="37">
        <v>74.64</v>
      </c>
      <c r="S83" s="37">
        <v>95</v>
      </c>
      <c r="T83" s="37">
        <v>74.319999999999993</v>
      </c>
      <c r="U83" s="37">
        <v>73.87</v>
      </c>
      <c r="V83" s="37">
        <v>190</v>
      </c>
      <c r="W83" s="37">
        <v>81.69</v>
      </c>
      <c r="X83" s="37">
        <v>81.88</v>
      </c>
      <c r="Y83" s="37">
        <v>95</v>
      </c>
      <c r="Z83" s="37">
        <v>74.02</v>
      </c>
      <c r="AA83" s="37">
        <v>73.31</v>
      </c>
      <c r="AB83" s="37">
        <v>95</v>
      </c>
      <c r="AC83" s="37">
        <v>74.2</v>
      </c>
      <c r="AD83" s="37">
        <v>73.67</v>
      </c>
      <c r="AE83" s="37">
        <v>95</v>
      </c>
      <c r="AF83" s="37">
        <v>74.83</v>
      </c>
      <c r="AG83" s="37">
        <v>74.239999999999995</v>
      </c>
      <c r="AH83" s="37">
        <v>95</v>
      </c>
      <c r="AI83" s="37">
        <v>75.12</v>
      </c>
      <c r="AJ83" s="37">
        <v>74.06</v>
      </c>
      <c r="AK83" s="37">
        <v>95</v>
      </c>
      <c r="AL83" s="37">
        <v>74.55</v>
      </c>
      <c r="AM83" s="37">
        <v>74.28</v>
      </c>
      <c r="AN83" s="37">
        <v>95</v>
      </c>
      <c r="AO83" s="37">
        <v>73.989999999999995</v>
      </c>
      <c r="AP83" s="37">
        <v>73.599999999999994</v>
      </c>
      <c r="AQ83" s="37">
        <v>190</v>
      </c>
      <c r="AR83" s="37">
        <v>81.69</v>
      </c>
      <c r="AS83" s="37">
        <v>81.790000000000006</v>
      </c>
      <c r="AT83" s="37">
        <v>95</v>
      </c>
      <c r="AU83" s="37">
        <v>73.83</v>
      </c>
      <c r="AV83" s="37">
        <v>73.09</v>
      </c>
      <c r="AW83" s="37">
        <v>95</v>
      </c>
      <c r="AX83" s="37">
        <v>73.98</v>
      </c>
      <c r="AY83" s="37">
        <v>73.22</v>
      </c>
      <c r="AZ83" s="37">
        <v>95</v>
      </c>
      <c r="BA83" s="37">
        <v>74.63</v>
      </c>
      <c r="BB83" s="37">
        <v>73.87</v>
      </c>
      <c r="BC83" s="37">
        <v>95</v>
      </c>
      <c r="BD83" s="37">
        <v>74.92</v>
      </c>
      <c r="BE83" s="37">
        <v>73.599999999999994</v>
      </c>
      <c r="BF83" s="37">
        <v>95</v>
      </c>
      <c r="BG83" s="37">
        <v>74.34</v>
      </c>
      <c r="BH83" s="37">
        <v>74.209999999999994</v>
      </c>
      <c r="BI83" s="37">
        <v>95</v>
      </c>
      <c r="BJ83" s="37">
        <v>73.8</v>
      </c>
      <c r="BK83" s="37">
        <v>73.59</v>
      </c>
    </row>
    <row r="84" spans="1:63">
      <c r="A84" s="37">
        <v>180</v>
      </c>
      <c r="B84" s="37">
        <v>82.42</v>
      </c>
      <c r="C84" s="37">
        <v>82.38</v>
      </c>
      <c r="D84" s="37">
        <v>90</v>
      </c>
      <c r="E84" s="37">
        <v>73.53</v>
      </c>
      <c r="F84" s="37">
        <v>73.11</v>
      </c>
      <c r="G84" s="37">
        <v>90</v>
      </c>
      <c r="H84" s="37">
        <v>73.72</v>
      </c>
      <c r="I84" s="37">
        <v>73.75</v>
      </c>
      <c r="J84" s="37">
        <v>90</v>
      </c>
      <c r="K84" s="37">
        <v>74.209999999999994</v>
      </c>
      <c r="L84" s="37">
        <v>74.41</v>
      </c>
      <c r="M84" s="37">
        <v>90</v>
      </c>
      <c r="N84" s="37">
        <v>74.42</v>
      </c>
      <c r="O84" s="37">
        <v>74.010000000000005</v>
      </c>
      <c r="P84" s="37">
        <v>90</v>
      </c>
      <c r="Q84" s="37">
        <v>74.03</v>
      </c>
      <c r="R84" s="37">
        <v>73.87</v>
      </c>
      <c r="S84" s="37">
        <v>90</v>
      </c>
      <c r="T84" s="37">
        <v>73.55</v>
      </c>
      <c r="U84" s="37">
        <v>73.2</v>
      </c>
      <c r="V84" s="37">
        <v>180</v>
      </c>
      <c r="W84" s="37">
        <v>82.06</v>
      </c>
      <c r="X84" s="37">
        <v>82.26</v>
      </c>
      <c r="Y84" s="37">
        <v>90</v>
      </c>
      <c r="Z84" s="37">
        <v>73.05</v>
      </c>
      <c r="AA84" s="37">
        <v>72.819999999999993</v>
      </c>
      <c r="AB84" s="37">
        <v>90</v>
      </c>
      <c r="AC84" s="37">
        <v>73.209999999999994</v>
      </c>
      <c r="AD84" s="37">
        <v>73.13</v>
      </c>
      <c r="AE84" s="37">
        <v>90</v>
      </c>
      <c r="AF84" s="37">
        <v>73.81</v>
      </c>
      <c r="AG84" s="37">
        <v>73.62</v>
      </c>
      <c r="AH84" s="37">
        <v>90</v>
      </c>
      <c r="AI84" s="37">
        <v>74.06</v>
      </c>
      <c r="AJ84" s="37">
        <v>73.37</v>
      </c>
      <c r="AK84" s="37">
        <v>90</v>
      </c>
      <c r="AL84" s="37">
        <v>73.489999999999995</v>
      </c>
      <c r="AM84" s="37">
        <v>73.63</v>
      </c>
      <c r="AN84" s="37">
        <v>90</v>
      </c>
      <c r="AO84" s="37">
        <v>72.959999999999994</v>
      </c>
      <c r="AP84" s="37">
        <v>73.03</v>
      </c>
      <c r="AQ84" s="37">
        <v>180</v>
      </c>
      <c r="AR84" s="37">
        <v>82.03</v>
      </c>
      <c r="AS84" s="37">
        <v>82.13</v>
      </c>
      <c r="AT84" s="37">
        <v>90</v>
      </c>
      <c r="AU84" s="37">
        <v>72.83</v>
      </c>
      <c r="AV84" s="37">
        <v>72.5</v>
      </c>
      <c r="AW84" s="37">
        <v>90</v>
      </c>
      <c r="AX84" s="37">
        <v>72.959999999999994</v>
      </c>
      <c r="AY84" s="37">
        <v>72.59</v>
      </c>
      <c r="AZ84" s="37">
        <v>90</v>
      </c>
      <c r="BA84" s="37">
        <v>73.56</v>
      </c>
      <c r="BB84" s="37">
        <v>73.180000000000007</v>
      </c>
      <c r="BC84" s="37">
        <v>90</v>
      </c>
      <c r="BD84" s="37">
        <v>73.81</v>
      </c>
      <c r="BE84" s="37">
        <v>72.849999999999994</v>
      </c>
      <c r="BF84" s="37">
        <v>90</v>
      </c>
      <c r="BG84" s="37">
        <v>73.23</v>
      </c>
      <c r="BH84" s="37">
        <v>73.489999999999995</v>
      </c>
      <c r="BI84" s="37">
        <v>90</v>
      </c>
      <c r="BJ84" s="37">
        <v>72.75</v>
      </c>
      <c r="BK84" s="37">
        <v>72.94</v>
      </c>
    </row>
    <row r="85" spans="1:63">
      <c r="A85" s="37">
        <v>170</v>
      </c>
      <c r="B85" s="37">
        <v>82.79</v>
      </c>
      <c r="C85" s="37">
        <v>82.79</v>
      </c>
      <c r="D85" s="37">
        <v>85</v>
      </c>
      <c r="E85" s="37">
        <v>73.16</v>
      </c>
      <c r="F85" s="37">
        <v>72.849999999999994</v>
      </c>
      <c r="G85" s="37">
        <v>85</v>
      </c>
      <c r="H85" s="37">
        <v>73.23</v>
      </c>
      <c r="I85" s="37">
        <v>73.33</v>
      </c>
      <c r="J85" s="37">
        <v>85</v>
      </c>
      <c r="K85" s="37">
        <v>73.64</v>
      </c>
      <c r="L85" s="37">
        <v>73.84</v>
      </c>
      <c r="M85" s="37">
        <v>85</v>
      </c>
      <c r="N85" s="37">
        <v>73.84</v>
      </c>
      <c r="O85" s="37">
        <v>73.41</v>
      </c>
      <c r="P85" s="37">
        <v>85</v>
      </c>
      <c r="Q85" s="37">
        <v>73.53</v>
      </c>
      <c r="R85" s="37">
        <v>73.400000000000006</v>
      </c>
      <c r="S85" s="37">
        <v>85</v>
      </c>
      <c r="T85" s="37">
        <v>73.150000000000006</v>
      </c>
      <c r="U85" s="37">
        <v>72.89</v>
      </c>
      <c r="V85" s="37">
        <v>170</v>
      </c>
      <c r="W85" s="37">
        <v>82.48</v>
      </c>
      <c r="X85" s="37">
        <v>82.69</v>
      </c>
      <c r="Y85" s="37">
        <v>85</v>
      </c>
      <c r="Z85" s="37">
        <v>71.86</v>
      </c>
      <c r="AA85" s="37">
        <v>72.72</v>
      </c>
      <c r="AB85" s="37">
        <v>85</v>
      </c>
      <c r="AC85" s="37">
        <v>71.989999999999995</v>
      </c>
      <c r="AD85" s="37">
        <v>72.959999999999994</v>
      </c>
      <c r="AE85" s="37">
        <v>85</v>
      </c>
      <c r="AF85" s="37">
        <v>72.5</v>
      </c>
      <c r="AG85" s="37">
        <v>73.36</v>
      </c>
      <c r="AH85" s="37">
        <v>85</v>
      </c>
      <c r="AI85" s="37">
        <v>72.709999999999994</v>
      </c>
      <c r="AJ85" s="37">
        <v>73.05</v>
      </c>
      <c r="AK85" s="37">
        <v>85</v>
      </c>
      <c r="AL85" s="37">
        <v>72.150000000000006</v>
      </c>
      <c r="AM85" s="37">
        <v>73.36</v>
      </c>
      <c r="AN85" s="37">
        <v>85</v>
      </c>
      <c r="AO85" s="37">
        <v>71.72</v>
      </c>
      <c r="AP85" s="37">
        <v>72.88</v>
      </c>
      <c r="AQ85" s="37">
        <v>170</v>
      </c>
      <c r="AR85" s="37">
        <v>82.5</v>
      </c>
      <c r="AS85" s="37">
        <v>82.56</v>
      </c>
      <c r="AT85" s="37">
        <v>85</v>
      </c>
      <c r="AU85" s="37">
        <v>71.569999999999993</v>
      </c>
      <c r="AV85" s="37">
        <v>72.319999999999993</v>
      </c>
      <c r="AW85" s="37">
        <v>85</v>
      </c>
      <c r="AX85" s="37">
        <v>71.650000000000006</v>
      </c>
      <c r="AY85" s="37">
        <v>72.31</v>
      </c>
      <c r="AZ85" s="37">
        <v>85</v>
      </c>
      <c r="BA85" s="37">
        <v>72.19</v>
      </c>
      <c r="BB85" s="37">
        <v>72.819999999999993</v>
      </c>
      <c r="BC85" s="37">
        <v>85</v>
      </c>
      <c r="BD85" s="37">
        <v>72.38</v>
      </c>
      <c r="BE85" s="37">
        <v>72.430000000000007</v>
      </c>
      <c r="BF85" s="37">
        <v>85</v>
      </c>
      <c r="BG85" s="37">
        <v>71.81</v>
      </c>
      <c r="BH85" s="37">
        <v>73.13</v>
      </c>
      <c r="BI85" s="37">
        <v>85</v>
      </c>
      <c r="BJ85" s="37">
        <v>71.41</v>
      </c>
      <c r="BK85" s="37">
        <v>72.69</v>
      </c>
    </row>
    <row r="86" spans="1:63">
      <c r="A86" s="37">
        <v>160</v>
      </c>
      <c r="B86" s="37">
        <v>83.2</v>
      </c>
      <c r="C86" s="37">
        <v>83.25</v>
      </c>
      <c r="D86" s="37">
        <v>80</v>
      </c>
      <c r="E86" s="37">
        <v>73.97</v>
      </c>
      <c r="F86" s="37">
        <v>73.569999999999993</v>
      </c>
      <c r="G86" s="37">
        <v>80</v>
      </c>
      <c r="H86" s="37">
        <v>73.91</v>
      </c>
      <c r="I86" s="37">
        <v>73.95</v>
      </c>
      <c r="J86" s="37">
        <v>80</v>
      </c>
      <c r="K86" s="37">
        <v>74.2</v>
      </c>
      <c r="L86" s="37">
        <v>74.41</v>
      </c>
      <c r="M86" s="37">
        <v>80</v>
      </c>
      <c r="N86" s="37">
        <v>74.430000000000007</v>
      </c>
      <c r="O86" s="37">
        <v>73.989999999999995</v>
      </c>
      <c r="P86" s="37">
        <v>80</v>
      </c>
      <c r="Q86" s="37">
        <v>74.23</v>
      </c>
      <c r="R86" s="37">
        <v>74.09</v>
      </c>
      <c r="S86" s="37">
        <v>80</v>
      </c>
      <c r="T86" s="37">
        <v>73.959999999999994</v>
      </c>
      <c r="U86" s="37">
        <v>73.62</v>
      </c>
      <c r="V86" s="37">
        <v>160</v>
      </c>
      <c r="W86" s="37">
        <v>82.85</v>
      </c>
      <c r="X86" s="37">
        <v>83.09</v>
      </c>
      <c r="Y86" s="37">
        <v>80</v>
      </c>
      <c r="Z86" s="37">
        <v>23.4</v>
      </c>
      <c r="AA86" s="37">
        <v>73.489999999999995</v>
      </c>
      <c r="AB86" s="37">
        <v>80</v>
      </c>
      <c r="AC86" s="37">
        <v>23.48</v>
      </c>
      <c r="AD86" s="37">
        <v>73.61</v>
      </c>
      <c r="AE86" s="37">
        <v>80</v>
      </c>
      <c r="AF86" s="37">
        <v>23.98</v>
      </c>
      <c r="AG86" s="37">
        <v>73.930000000000007</v>
      </c>
      <c r="AH86" s="37">
        <v>80</v>
      </c>
      <c r="AI86" s="37">
        <v>24.24</v>
      </c>
      <c r="AJ86" s="37">
        <v>73.62</v>
      </c>
      <c r="AK86" s="37">
        <v>80</v>
      </c>
      <c r="AL86" s="37">
        <v>23.79</v>
      </c>
      <c r="AM86" s="37">
        <v>74.02</v>
      </c>
      <c r="AN86" s="37">
        <v>80</v>
      </c>
      <c r="AO86" s="37">
        <v>23.37</v>
      </c>
      <c r="AP86" s="37">
        <v>73.63</v>
      </c>
      <c r="AQ86" s="37">
        <v>160</v>
      </c>
      <c r="AR86" s="37">
        <v>82.96</v>
      </c>
      <c r="AS86" s="37">
        <v>82.95</v>
      </c>
      <c r="AT86" s="37">
        <v>80</v>
      </c>
      <c r="AU86" s="37">
        <v>-1000</v>
      </c>
      <c r="AV86" s="37">
        <v>73.17</v>
      </c>
      <c r="AW86" s="37">
        <v>80</v>
      </c>
      <c r="AX86" s="37">
        <v>-1000</v>
      </c>
      <c r="AY86" s="37">
        <v>73.03</v>
      </c>
      <c r="AZ86" s="37">
        <v>80</v>
      </c>
      <c r="BA86" s="37">
        <v>-1000</v>
      </c>
      <c r="BB86" s="37">
        <v>73.44</v>
      </c>
      <c r="BC86" s="37">
        <v>80</v>
      </c>
      <c r="BD86" s="37">
        <v>-1000</v>
      </c>
      <c r="BE86" s="37">
        <v>73.040000000000006</v>
      </c>
      <c r="BF86" s="37">
        <v>80</v>
      </c>
      <c r="BG86" s="37">
        <v>-1000</v>
      </c>
      <c r="BH86" s="37">
        <v>73.84</v>
      </c>
      <c r="BI86" s="37">
        <v>80</v>
      </c>
      <c r="BJ86" s="37">
        <v>-1000</v>
      </c>
      <c r="BK86" s="37">
        <v>73.52</v>
      </c>
    </row>
    <row r="87" spans="1:63">
      <c r="A87" s="37">
        <v>150</v>
      </c>
      <c r="B87" s="37">
        <v>83.56</v>
      </c>
      <c r="C87" s="37">
        <v>83.7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>
        <v>150</v>
      </c>
      <c r="W87" s="37">
        <v>83.23</v>
      </c>
      <c r="X87" s="37">
        <v>83.47</v>
      </c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>
        <v>150</v>
      </c>
      <c r="AR87" s="37">
        <v>83.36</v>
      </c>
      <c r="AS87" s="37">
        <v>83.29</v>
      </c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</row>
    <row r="88" spans="1:63">
      <c r="A88" s="37">
        <v>140</v>
      </c>
      <c r="B88" s="37">
        <v>83.84</v>
      </c>
      <c r="C88" s="37">
        <v>84.1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>
        <v>140</v>
      </c>
      <c r="W88" s="37">
        <v>83.75</v>
      </c>
      <c r="X88" s="37">
        <v>83.86</v>
      </c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>
        <v>140</v>
      </c>
      <c r="AR88" s="37">
        <v>83.72</v>
      </c>
      <c r="AS88" s="37">
        <v>83.67</v>
      </c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</row>
    <row r="89" spans="1:63">
      <c r="A89" s="37">
        <v>132</v>
      </c>
      <c r="B89" s="37">
        <v>84.06</v>
      </c>
      <c r="C89" s="37">
        <v>84.37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>
        <v>132</v>
      </c>
      <c r="W89" s="37">
        <v>84.44</v>
      </c>
      <c r="X89" s="37">
        <v>84.26</v>
      </c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>
        <v>132</v>
      </c>
      <c r="AR89" s="37">
        <v>84.09</v>
      </c>
      <c r="AS89" s="37">
        <v>84.18</v>
      </c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</row>
    <row r="90" spans="1:63">
      <c r="A90" s="37">
        <v>125</v>
      </c>
      <c r="B90" s="37">
        <v>84.19</v>
      </c>
      <c r="C90" s="37">
        <v>84.47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>
        <v>125</v>
      </c>
      <c r="W90" s="37">
        <v>85.04</v>
      </c>
      <c r="X90" s="37">
        <v>84.57</v>
      </c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>
        <v>125</v>
      </c>
      <c r="AR90" s="37">
        <v>84.45</v>
      </c>
      <c r="AS90" s="37">
        <v>84.81</v>
      </c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</row>
    <row r="91" spans="1:63">
      <c r="A91" s="37">
        <v>118</v>
      </c>
      <c r="B91" s="37">
        <v>84.26</v>
      </c>
      <c r="C91" s="37">
        <v>84.43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>
        <v>118</v>
      </c>
      <c r="W91" s="37">
        <v>85.35</v>
      </c>
      <c r="X91" s="37">
        <v>84.72</v>
      </c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>
        <v>118</v>
      </c>
      <c r="AR91" s="37">
        <v>84.76</v>
      </c>
      <c r="AS91" s="37">
        <v>85.36</v>
      </c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</row>
    <row r="92" spans="1:63">
      <c r="A92" s="37">
        <v>112</v>
      </c>
      <c r="B92" s="37">
        <v>84.43</v>
      </c>
      <c r="C92" s="37">
        <v>84.31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>
        <v>112</v>
      </c>
      <c r="W92" s="37">
        <v>85.42</v>
      </c>
      <c r="X92" s="37">
        <v>84.73</v>
      </c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>
        <v>112</v>
      </c>
      <c r="AR92" s="37">
        <v>85.04</v>
      </c>
      <c r="AS92" s="37">
        <v>85.58</v>
      </c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</row>
    <row r="93" spans="1:63">
      <c r="A93" s="37">
        <v>106</v>
      </c>
      <c r="B93" s="37">
        <v>84.88</v>
      </c>
      <c r="C93" s="37">
        <v>84.22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>
        <v>106</v>
      </c>
      <c r="W93" s="37">
        <v>85.38</v>
      </c>
      <c r="X93" s="37">
        <v>84.79</v>
      </c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>
        <v>106</v>
      </c>
      <c r="AR93" s="37">
        <v>85.36</v>
      </c>
      <c r="AS93" s="37">
        <v>85.45</v>
      </c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</row>
    <row r="94" spans="1:63">
      <c r="A94" s="37">
        <v>100</v>
      </c>
      <c r="B94" s="37">
        <v>85.54</v>
      </c>
      <c r="C94" s="37">
        <v>84.23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>
        <v>100</v>
      </c>
      <c r="W94" s="37">
        <v>85.3</v>
      </c>
      <c r="X94" s="37">
        <v>85.05</v>
      </c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>
        <v>100</v>
      </c>
      <c r="AR94" s="37">
        <v>85.67</v>
      </c>
      <c r="AS94" s="37">
        <v>85.21</v>
      </c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</row>
    <row r="95" spans="1:63">
      <c r="A95" s="37">
        <v>95</v>
      </c>
      <c r="B95" s="37">
        <v>85.97</v>
      </c>
      <c r="C95" s="37">
        <v>84.52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>
        <v>95</v>
      </c>
      <c r="W95" s="37">
        <v>85.15</v>
      </c>
      <c r="X95" s="37">
        <v>85.47</v>
      </c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>
        <v>95</v>
      </c>
      <c r="AR95" s="37">
        <v>85.85</v>
      </c>
      <c r="AS95" s="37">
        <v>85.08</v>
      </c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</row>
    <row r="96" spans="1:63">
      <c r="A96" s="37">
        <v>90</v>
      </c>
      <c r="B96" s="37">
        <v>85.87</v>
      </c>
      <c r="C96" s="37">
        <v>85.3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>
        <v>90</v>
      </c>
      <c r="W96" s="37">
        <v>84.99</v>
      </c>
      <c r="X96" s="37">
        <v>85.73</v>
      </c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>
        <v>90</v>
      </c>
      <c r="AR96" s="37">
        <v>85.81</v>
      </c>
      <c r="AS96" s="37">
        <v>85.05</v>
      </c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</row>
    <row r="97" spans="1:63">
      <c r="A97" s="37">
        <v>85</v>
      </c>
      <c r="B97" s="37">
        <v>85.38</v>
      </c>
      <c r="C97" s="37">
        <v>86.17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>
        <v>85</v>
      </c>
      <c r="W97" s="37">
        <v>85</v>
      </c>
      <c r="X97" s="37">
        <v>85.66</v>
      </c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>
        <v>85</v>
      </c>
      <c r="AR97" s="37">
        <v>85.62</v>
      </c>
      <c r="AS97" s="37">
        <v>85.05</v>
      </c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</row>
    <row r="98" spans="1:63">
      <c r="A98" s="37">
        <v>80</v>
      </c>
      <c r="B98" s="37">
        <v>84.95</v>
      </c>
      <c r="C98" s="37">
        <v>86.55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>
        <v>80</v>
      </c>
      <c r="W98" s="37">
        <v>85.28</v>
      </c>
      <c r="X98" s="37">
        <v>85.47</v>
      </c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>
        <v>80</v>
      </c>
      <c r="AR98" s="37">
        <v>85.48</v>
      </c>
      <c r="AS98" s="37">
        <v>85.19</v>
      </c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</row>
    <row r="99" spans="1:63">
      <c r="A99" s="37">
        <v>75</v>
      </c>
      <c r="B99" s="37">
        <v>85.08</v>
      </c>
      <c r="C99" s="37">
        <v>86.3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>
        <v>75</v>
      </c>
      <c r="W99" s="37">
        <v>85.89</v>
      </c>
      <c r="X99" s="37">
        <v>85.58</v>
      </c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>
        <v>75</v>
      </c>
      <c r="AR99" s="37">
        <v>85.6</v>
      </c>
      <c r="AS99" s="37">
        <v>85.64</v>
      </c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</row>
    <row r="100" spans="1:63">
      <c r="A100" s="37">
        <v>71</v>
      </c>
      <c r="B100" s="37">
        <v>86.04</v>
      </c>
      <c r="C100" s="37">
        <v>85.96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>
        <v>71</v>
      </c>
      <c r="W100" s="37">
        <v>86.86</v>
      </c>
      <c r="X100" s="37">
        <v>86.32</v>
      </c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>
        <v>71</v>
      </c>
      <c r="AR100" s="37">
        <v>86.27</v>
      </c>
      <c r="AS100" s="37">
        <v>86.51</v>
      </c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</row>
    <row r="101" spans="1:63">
      <c r="A101" s="37">
        <v>67</v>
      </c>
      <c r="B101" s="37">
        <v>87.43</v>
      </c>
      <c r="C101" s="37">
        <v>86.27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>
        <v>67</v>
      </c>
      <c r="W101" s="37">
        <v>87.88</v>
      </c>
      <c r="X101" s="37">
        <v>87.44</v>
      </c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>
        <v>67</v>
      </c>
      <c r="AR101" s="37">
        <v>87.28</v>
      </c>
      <c r="AS101" s="37">
        <v>87.52</v>
      </c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</row>
    <row r="102" spans="1:63">
      <c r="A102" s="37">
        <v>63</v>
      </c>
      <c r="B102" s="37">
        <v>88.53</v>
      </c>
      <c r="C102" s="37">
        <v>87.02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>
        <v>63</v>
      </c>
      <c r="W102" s="37">
        <v>88.56</v>
      </c>
      <c r="X102" s="37">
        <v>88.26</v>
      </c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>
        <v>63</v>
      </c>
      <c r="AR102" s="37">
        <v>88.16</v>
      </c>
      <c r="AS102" s="37">
        <v>88.27</v>
      </c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</row>
    <row r="103" spans="1:63">
      <c r="A103" s="37">
        <v>60</v>
      </c>
      <c r="B103" s="37">
        <v>88.94</v>
      </c>
      <c r="C103" s="37">
        <v>87.46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>
        <v>60</v>
      </c>
      <c r="W103" s="37">
        <v>88.66</v>
      </c>
      <c r="X103" s="37">
        <v>88.34</v>
      </c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>
        <v>60</v>
      </c>
      <c r="AR103" s="37">
        <v>88.54</v>
      </c>
      <c r="AS103" s="37">
        <v>88.5</v>
      </c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</row>
    <row r="104" spans="1:63">
      <c r="A104" s="37">
        <v>56</v>
      </c>
      <c r="B104" s="37">
        <v>88.45</v>
      </c>
      <c r="C104" s="37">
        <v>87.21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>
        <v>56</v>
      </c>
      <c r="W104" s="37">
        <v>88</v>
      </c>
      <c r="X104" s="37">
        <v>87.54</v>
      </c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>
        <v>56</v>
      </c>
      <c r="AR104" s="37">
        <v>88.15</v>
      </c>
      <c r="AS104" s="37">
        <v>88.03</v>
      </c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</row>
    <row r="105" spans="1:63">
      <c r="A105" s="37">
        <v>53</v>
      </c>
      <c r="B105" s="37">
        <v>87.12</v>
      </c>
      <c r="C105" s="37">
        <v>86.31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>
        <v>53</v>
      </c>
      <c r="W105" s="37">
        <v>86.5</v>
      </c>
      <c r="X105" s="37">
        <v>85.75</v>
      </c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>
        <v>53</v>
      </c>
      <c r="AR105" s="37">
        <v>87.04</v>
      </c>
      <c r="AS105" s="37">
        <v>86.94</v>
      </c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</row>
    <row r="106" spans="1:63">
      <c r="A106" s="37">
        <v>50</v>
      </c>
      <c r="B106" s="37">
        <v>83.36</v>
      </c>
      <c r="C106" s="37">
        <v>82.86</v>
      </c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>
        <v>50</v>
      </c>
      <c r="W106" s="37">
        <v>81.94</v>
      </c>
      <c r="X106" s="37">
        <v>83</v>
      </c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>
        <v>50</v>
      </c>
      <c r="AR106" s="37">
        <v>83.36</v>
      </c>
      <c r="AS106" s="37">
        <v>83.18</v>
      </c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</row>
  </sheetData>
  <phoneticPr fontId="2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4CCEDB88CAC41A4F3A82D69894577" ma:contentTypeVersion="0" ma:contentTypeDescription="Create a new document." ma:contentTypeScope="" ma:versionID="f617cee91ecc638256f839a4f45b0e17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881933-FFF0-4EC1-9700-26CADB216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4E8642-488B-45CD-BEEB-4BE4DD7097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1C06482-D438-4501-B0A9-5C0FC91CC4C5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DUT</vt:lpstr>
      <vt:lpstr>Data</vt:lpstr>
    </vt:vector>
  </TitlesOfParts>
  <Company>Sonos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ChanWee Hew</cp:lastModifiedBy>
  <dcterms:created xsi:type="dcterms:W3CDTF">2011-03-07T09:47:10Z</dcterms:created>
  <dcterms:modified xsi:type="dcterms:W3CDTF">2017-05-12T04:39:36Z</dcterms:modified>
</cp:coreProperties>
</file>